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60" activeTab="0"/>
  </bookViews>
  <sheets>
    <sheet name="SEG_PA_SALUD_1T_2022" sheetId="1" r:id="rId1"/>
  </sheets>
  <definedNames>
    <definedName name="_xlnm._FilterDatabase" localSheetId="0" hidden="1">'SEG_PA_SALUD_1T_2022'!$A$11:$AC$132</definedName>
    <definedName name="_xlfn.AGGREGATE" hidden="1">#NAME?</definedName>
    <definedName name="_xlnm.Print_Area" localSheetId="0">'SEG_PA_SALUD_1T_2022'!$A$1:$AC$143</definedName>
    <definedName name="_xlnm.Print_Titles" localSheetId="0">'SEG_PA_SALUD_1T_2022'!$1:$10</definedName>
  </definedNames>
  <calcPr fullCalcOnLoad="1"/>
</workbook>
</file>

<file path=xl/comments1.xml><?xml version="1.0" encoding="utf-8"?>
<comments xmlns="http://schemas.openxmlformats.org/spreadsheetml/2006/main">
  <authors>
    <author>Martha Liliana Serna Gom?z</author>
    <author>USUARIO WINDOWS</author>
  </authors>
  <commentList>
    <comment ref="H44" authorId="0">
      <text>
        <r>
          <rPr>
            <b/>
            <sz val="9"/>
            <rFont val="Tahoma"/>
            <family val="2"/>
          </rPr>
          <t>EL PRODUCTO NO SE ENCUENTRA EN E POAI</t>
        </r>
      </text>
    </comment>
    <comment ref="H48" authorId="0">
      <text>
        <r>
          <rPr>
            <b/>
            <sz val="9"/>
            <rFont val="Tahoma"/>
            <family val="2"/>
          </rPr>
          <t>NO SE ENCUENTRA ESTE PRODUCTO EN EL POAI</t>
        </r>
        <r>
          <rPr>
            <sz val="9"/>
            <rFont val="Tahoma"/>
            <family val="2"/>
          </rPr>
          <t xml:space="preserve">
</t>
        </r>
      </text>
    </comment>
    <comment ref="H66" authorId="0">
      <text>
        <r>
          <rPr>
            <b/>
            <sz val="9"/>
            <rFont val="Tahoma"/>
            <family val="2"/>
          </rPr>
          <t>PRODUCTO NO SE ENCUNTRA EN EL POAI</t>
        </r>
      </text>
    </comment>
    <comment ref="H67" authorId="0">
      <text>
        <r>
          <rPr>
            <b/>
            <sz val="9"/>
            <rFont val="Tahoma"/>
            <family val="2"/>
          </rPr>
          <t>NO SE ENECUNTRA ESTE PRODUCTO EN EL POAI</t>
        </r>
      </text>
    </comment>
    <comment ref="H95" authorId="0">
      <text>
        <r>
          <rPr>
            <b/>
            <sz val="9"/>
            <rFont val="Tahoma"/>
            <family val="2"/>
          </rPr>
          <t>NO SE ENCUENTRA EL PRODUCTO EN EL POAI</t>
        </r>
      </text>
    </comment>
    <comment ref="W96" authorId="0">
      <text>
        <r>
          <rPr>
            <b/>
            <sz val="9"/>
            <rFont val="Tahoma"/>
            <family val="2"/>
          </rPr>
          <t>EN POAI HAY 200,248,000 Y HAY UNA CELDA HAY DOS PROYECTOS Y UN SOLO RECURSO REVISAR</t>
        </r>
        <r>
          <rPr>
            <sz val="9"/>
            <rFont val="Tahoma"/>
            <family val="2"/>
          </rPr>
          <t xml:space="preserve">
</t>
        </r>
      </text>
    </comment>
    <comment ref="H101" authorId="0">
      <text>
        <r>
          <rPr>
            <b/>
            <sz val="9"/>
            <rFont val="Tahoma"/>
            <family val="2"/>
          </rPr>
          <t>NO SE ENCUENTRA EN EL POAI ESTE PRODUCTO</t>
        </r>
        <r>
          <rPr>
            <sz val="9"/>
            <rFont val="Tahoma"/>
            <family val="2"/>
          </rPr>
          <t xml:space="preserve">
</t>
        </r>
      </text>
    </comment>
    <comment ref="U101" authorId="1">
      <text>
        <r>
          <rPr>
            <b/>
            <sz val="9"/>
            <rFont val="Tahoma"/>
            <family val="2"/>
          </rPr>
          <t>USUARIO WINDOWS:</t>
        </r>
        <r>
          <rPr>
            <sz val="9"/>
            <rFont val="Tahoma"/>
            <family val="2"/>
          </rPr>
          <t xml:space="preserve">
014-16</t>
        </r>
      </text>
    </comment>
    <comment ref="H121" authorId="0">
      <text>
        <r>
          <rPr>
            <sz val="9"/>
            <rFont val="Tahoma"/>
            <family val="2"/>
          </rPr>
          <t xml:space="preserve">NO SE ENCUENTRA EL PRODUCTOEN EL POAI  
</t>
        </r>
      </text>
    </comment>
  </commentList>
</comments>
</file>

<file path=xl/sharedStrings.xml><?xml version="1.0" encoding="utf-8"?>
<sst xmlns="http://schemas.openxmlformats.org/spreadsheetml/2006/main" count="1066" uniqueCount="586">
  <si>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</si>
  <si>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</si>
  <si>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</si>
  <si>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</si>
  <si>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</si>
  <si>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</si>
  <si>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</si>
  <si>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</si>
  <si>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</si>
  <si>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</si>
  <si>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</si>
  <si>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</si>
  <si>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</si>
  <si>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</si>
  <si>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</si>
  <si>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</si>
  <si>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</si>
  <si>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</si>
  <si>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</si>
  <si>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</si>
  <si>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</si>
  <si>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</si>
  <si>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</si>
  <si>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</si>
  <si>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</si>
  <si>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</si>
  <si>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</si>
  <si>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</si>
  <si>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</si>
  <si>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</si>
  <si>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</si>
  <si>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</si>
  <si>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</si>
  <si>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Salud y protección social</t>
  </si>
  <si>
    <t>5, 8, 10, 11, 16</t>
  </si>
  <si>
    <t>Prestación de servicios de salud</t>
  </si>
  <si>
    <t>Servicio de asistencia técnica institucional</t>
  </si>
  <si>
    <t>Sin LB</t>
  </si>
  <si>
    <t>percepción de acceso a los servicios de salud</t>
  </si>
  <si>
    <t xml:space="preserve">Servicio de atención en salud a la población dentro del Sistem  General de Seguridad Social en Salud </t>
  </si>
  <si>
    <t>1, 5, 10</t>
  </si>
  <si>
    <t>1, 3, 5, 10, 11, 17</t>
  </si>
  <si>
    <t>Servicio de liquidación mensual de afiliados al Régimen Subsidiado durante la vigencia</t>
  </si>
  <si>
    <t xml:space="preserve">Cruces de la base de datos atención focalizada en el cuatrienio. </t>
  </si>
  <si>
    <t>Inclusión social</t>
  </si>
  <si>
    <t>1, 3, 5, 10, 11, 16, 17</t>
  </si>
  <si>
    <t>índice de pobreza multidimensional (IPM)</t>
  </si>
  <si>
    <t>Inclusión social y productiva para la población en situación de vulnerabilidad</t>
  </si>
  <si>
    <t>Servicio de gestión de oferta social para la población vulnerable</t>
  </si>
  <si>
    <t>S.D.</t>
  </si>
  <si>
    <t>Salud publica y prestación de servicios de salud</t>
  </si>
  <si>
    <t xml:space="preserve">Servicio de asistencia técnica comunitaria diferentes instancias en salud
</t>
  </si>
  <si>
    <t>Salud Pública</t>
  </si>
  <si>
    <t>Servicios de promoción de la salud  y prevención de riesgos asociados a condiciones no transmisibles</t>
  </si>
  <si>
    <t>No. de Personas  educadas en estilos de vida saludable para la prevención de enfermedades crónicas no transmisibles</t>
  </si>
  <si>
    <t>Servicio de apoyo financiero para el fortalecimiento del talento humano en salud</t>
  </si>
  <si>
    <t>Compromisos intersectoriales que actúan sobre las inequidades en salud y determinantes sociales con articulación en el plan territorial  de Salud</t>
  </si>
  <si>
    <t xml:space="preserve">Servicio de gestión del riesgo en temas de salud sexual y reproductiva </t>
  </si>
  <si>
    <t>Población cubierta con acciones de Promoción de la salud sexual y reproductiva en todos los cursos de vida con diferentes estrategias</t>
  </si>
  <si>
    <t xml:space="preserve">Documentos de planeación en promoción y prevención de  Salud pública elaborados </t>
  </si>
  <si>
    <t>No. de Estrategia educativas para la promoción de la salud y la prevención de riesgos elaborados, socializados y en ejecución</t>
  </si>
  <si>
    <t xml:space="preserve">Documentos de Planeación en talento  humano en salud pública y prestación de Servicio elaborados </t>
  </si>
  <si>
    <t>Documento Construcción  del Plan de desarrollo de capacidades funcionales y técnicas para cumplimiento de competencias en salud pública elaborado y socializado</t>
  </si>
  <si>
    <t>Servicio de promoción social para poblaciones vulnerables</t>
  </si>
  <si>
    <t>Población vulnerable cubierta con acciones específicas según su enfoque diferencial y entorno</t>
  </si>
  <si>
    <t xml:space="preserve">Contrataciones de actividades colectivas para la población </t>
  </si>
  <si>
    <t>No. de Contratos perfeccionados para le red de salud pública del municipio de Armenia</t>
  </si>
  <si>
    <t xml:space="preserve">Simulacros realizados sobre emergencia de salud pública </t>
  </si>
  <si>
    <t>Número de animales esterilizados en el cuatrienio</t>
  </si>
  <si>
    <t xml:space="preserve">Número de animales esterilizados </t>
  </si>
  <si>
    <t xml:space="preserve">Salud y Protección Social </t>
  </si>
  <si>
    <t>Documentos de lineamientos técnicos</t>
  </si>
  <si>
    <t xml:space="preserve">Documentos de planeación en epidemiología y demografía  elaborados 
</t>
  </si>
  <si>
    <t xml:space="preserve">No. de documentos para la gestión de la información epidemiológica y demográfica </t>
  </si>
  <si>
    <t>Servicio de gestión del riesgo en temas de consumo de sustancias psicoactivas</t>
  </si>
  <si>
    <t>Población cubierta con acciones de prevención y mitigación en relación al consumo de sustancias psicoactivas</t>
  </si>
  <si>
    <t>Servicio de gestión del riesgo en temas de trastornos mentales</t>
  </si>
  <si>
    <t xml:space="preserve">No. de personas cubiertas con acciones de promoción de la salud mental </t>
  </si>
  <si>
    <t>Servicio de gestión del riesgo para abordar situaciones de salud relacionadas con condiciones ambientales</t>
  </si>
  <si>
    <t>No. de personas cubiertas con educaciones para la prevención de riesgos a la salud por factores ambientales: agua, aire, residuos y accidentes de tránsito</t>
  </si>
  <si>
    <t>Servicio de gestión del riesgo para abordar situaciones prevalentes de origen laboral</t>
  </si>
  <si>
    <t>No. de Trabajadores sensibilizados en ambientes y conductas sanas en el entorno laboral</t>
  </si>
  <si>
    <t xml:space="preserve">Servicio de gestión del riesgo para enfermedades inmunoprevenibles </t>
  </si>
  <si>
    <t>No. de Informes de gestión realizados en acciones de promoción y prevención de enfermedades transmisibles</t>
  </si>
  <si>
    <t>Inspección, vigilancia y control</t>
  </si>
  <si>
    <t>Servicio de inspección, vigilancia y control: Prestación del Servicio de control prenatal conforme a parámetros de calidad de ruta integral de atención y guía de práctica clínica</t>
  </si>
  <si>
    <t>% de servicios de control prenatal en instituciones que cumplen parámetros de calidad de ruta integral de atención y guía de práctica clínica</t>
  </si>
  <si>
    <t>Servicio de inspección, vigilancia y control: EAPB cumpliendo con acciones de Promoción y prevención.</t>
  </si>
  <si>
    <t xml:space="preserve">No. de Informes para verificación del cumplimiento de las acciones de promoción y prevención en las EAPB </t>
  </si>
  <si>
    <t>Servicio de asistencia técnica a EAPB e IPS para la implementación de las rutas de atención</t>
  </si>
  <si>
    <t>No. de informes de asistencia técnica a EAPB e IPS para la implementación de las rutas de atención.</t>
  </si>
  <si>
    <t>Servicio de inspección, vigilancia y control,  a establecimientos</t>
  </si>
  <si>
    <t>No. de establecimientos que cumplen la norma sanitaria</t>
  </si>
  <si>
    <t>Servicio de promoción, prevención, vigilancia y control de vectores y zoonosis</t>
  </si>
  <si>
    <t>Estrategias de gestión del riesgo para la prevención de enfermedades zoonóticas</t>
  </si>
  <si>
    <t>Servicio de promoción, prevención, vigilancia y control de vectores y zoonosis: Barrios con bajo riesgo para enfermedades transmitidas por vectores</t>
  </si>
  <si>
    <t>% de barrios intervenidos con EGI - ETV de aquellos priorizados por alto riesgo</t>
  </si>
  <si>
    <t xml:space="preserve">Documentos metodológicos: Estrategia de promoción e IVC de ambientes laborales para ser más saludables </t>
  </si>
  <si>
    <t xml:space="preserve">Elaboración y socialización documento Estrategia de promoción e IVC  de ambientes laborales para ser más saludables </t>
  </si>
  <si>
    <t>Servicio de información de vigilancia epidemiológica</t>
  </si>
  <si>
    <t xml:space="preserve">No. de Informes de Reporte de eventos al SIVIGILA </t>
  </si>
  <si>
    <t>Documentos de planeación en salud pública para atención de emergencias y desastres elaborados</t>
  </si>
  <si>
    <t>No. de Estrategias Territoriales de respuesta en salud ante emergencias en salud pública y de vigilancia portuaria elaborados, socializados y en ejecución</t>
  </si>
  <si>
    <t>Gobierno territorial</t>
  </si>
  <si>
    <t xml:space="preserve">Fortalecimiento de la estructura organizacional para el debido funcionamiento de la secretaria de salud mediante la contratación de personal e insumos necesarios  </t>
  </si>
  <si>
    <t xml:space="preserve">Porcentaje de ejecución del presupuesto y porcentaje de gestión del plan de compras </t>
  </si>
  <si>
    <t>Promoción de la Salud y Gestión del Riesgo para las Enfermedades Crónicas NO Transmisibles</t>
  </si>
  <si>
    <t>Promoción de la Salud y Gestión del Riesgo en la Salud Sexual y Reproductiva</t>
  </si>
  <si>
    <t>Preparación de Respuesta de Salud Pública ante las Emergencia y Desastres</t>
  </si>
  <si>
    <t>a. Cero (0)</t>
  </si>
  <si>
    <t xml:space="preserve">Promoción de la Salud en Entornos Laborales </t>
  </si>
  <si>
    <t>a. 1</t>
  </si>
  <si>
    <t>Epidemiología y Demografía</t>
  </si>
  <si>
    <t>Promoción de la Seguridad Alimentaria  y gestión del riesgo por el consumo</t>
  </si>
  <si>
    <t>Intervenciones colectivas</t>
  </si>
  <si>
    <t xml:space="preserve">Más Cuidado a la salud </t>
  </si>
  <si>
    <t>Promoción de la Salud y Gestión del Riesgo para las Enfermedades Crónicas Transmisibles</t>
  </si>
  <si>
    <t>Promoción de la Salud y Gestión de Riesgos Ambientales por Agua, Aire, Residuos, Movilidad</t>
  </si>
  <si>
    <t>Promoción de la Salud y Gestión del Riesgo en la Salud Mental</t>
  </si>
  <si>
    <t>Promoción de la Salud y Gestión del Riesgo en Zoonosis</t>
  </si>
  <si>
    <t>Promoción de la Salud y Gestión del Riesgo en Vectores</t>
  </si>
  <si>
    <t>Gestión de la salud pública</t>
  </si>
  <si>
    <t>Oficina de Salud Pública</t>
  </si>
  <si>
    <t>Contribuir a la reducción de enfermedades transmisibles por vía aérea, de contacto e inmunoprevenibles, mediante acciones encaminadas al fortalecimiento de actividades de promoción, gestión del riesgo y acciones intersectoriales</t>
  </si>
  <si>
    <t>Ejecutar actividades de promoción de la salud y prevención de la enfermedad, dirigidas a impactar positivamente los determinantes sociales de la salud e incidir en los resultados en salud, a través de la ejecución de intervenciones colectivas o individuales de alta externalidad.</t>
  </si>
  <si>
    <t>a. Esterilización de caninos y felinos como control de población animal</t>
  </si>
  <si>
    <t>Gestionar de manera integral acciones para la promoción de la salud, prevención y control de las enfermedades zoonóticas</t>
  </si>
  <si>
    <t>a. Sin LB</t>
  </si>
  <si>
    <t>Promover mecanismos para garantizar condiciones sociales, económicas, políticas y culturales que incidan en el
ejercicio pleno y autónomo de los derechos sexuales y reproductivos de las personas en el marco de los enfoques de género y
diferencial.</t>
  </si>
  <si>
    <t>Fortalecer el ente territorial abordando la problemática de salud pública sentida en nuestro municipio, adoptando estrategias en procura de modificar riesgos y disminuir la probabilidad de que la población enferme y muera.</t>
  </si>
  <si>
    <t>Mejorar la calidad y seguridad sanitaria de los alimentos en el municipio de Armenia fomentado hábitos alimentarios saludables y asegurando el consumo de alimentos inocuos y de buena calidad nutricional</t>
  </si>
  <si>
    <t>Atención Diferencial a Poblaciones Vulnerables</t>
  </si>
  <si>
    <t>Mejorar los indicadores de calidad, oportunidad y cobertura en el sistema integral de información en salud en el municipio de Armenia</t>
  </si>
  <si>
    <t>Contribuir con el mejoramiento de la situación de salud mental y la convivencia de la población municipal a  través del desarrollo de acciones de promoción y la gestión del riesgo en salud mental</t>
  </si>
  <si>
    <t>Contribuir al mejoramiento de la vida de la población de Armenia mediante la promoción de la salud ambiental y la prevención, vigilancia y control sanitario</t>
  </si>
  <si>
    <t>Contribuir en la disminución de las tasas generales de morbilidad y mortalidad en la población trabajadora</t>
  </si>
  <si>
    <t>Reducir la presencia de mosquitos transmisores de enfermedades por vectores</t>
  </si>
  <si>
    <t>Contribuir a incrementar la adopción de hábitos y estilos de vida saludables, evaluando los determinantes sociales en el curso de vida para prevenir la aparición de enfermedades y mitigar los factores de riesgo en salud de la población de Armenia</t>
  </si>
  <si>
    <t>Vigilar y generar estrategias que impacten positivamente los índices de morbimortalidad en los grupos diferenciales de población en el municipio de Armenia, reconociendo sus características propias socioculturales</t>
  </si>
  <si>
    <t>Estrategia territorial de salud ante emergencia en salud pública</t>
  </si>
  <si>
    <t>Llevar a cabo acciones o intervenciones tendientes a la prevención y mitigación de los riesgos y las vulnerabilidades en el municipio de Armenia, buscando anticiparse a la configuración del riesgo futuro de emergencias y desastres.</t>
  </si>
  <si>
    <t>Estrategia de gestión del riesgo y promoción de la inocuidad para el consumo de los alimentos</t>
  </si>
  <si>
    <t>Implementación de estrategia del riesgo y promoción de la inocuidad para el consumo de alimentos en el cuatrienio</t>
  </si>
  <si>
    <t>No. de Documentos para la gestión del riesgo y levantamientos de líneas base de información en diferentes dimensiones de salud pública elaborados, socializados y en ejecución</t>
  </si>
  <si>
    <t>Fortalecimiento al comité de investigación epidemiológica comunitaria</t>
  </si>
  <si>
    <t>No. de Comités de Vigilancia Epidemiológica Comunitaria Comité de investigación epidemiológica comunitaria (Covecom) cubiertos con capacitación y realizando acciones comunitarias en salud</t>
  </si>
  <si>
    <t>Fortalecer la interacción institucional de salud con los grupos más vulnerables para una mayor participación en la construcción de óptimos niveles de salud.</t>
  </si>
  <si>
    <t>Numero de  jornadas de  educación realizadas/ Numero de jornadas de educación planeadas y dirigidas al talento humano en salud</t>
  </si>
  <si>
    <t>Porcentaje de incremento en los estándares de salud municipal</t>
  </si>
  <si>
    <t>Documentos de lineamientos técnicos para la  implementación de modelo de atención  (MAITE)</t>
  </si>
  <si>
    <t xml:space="preserve">Índice en el mejoramiento de la Inspección, vigilancia y control </t>
  </si>
  <si>
    <t>Incremento en el índice de Fortalecimiento Institucional Pa´ Todos</t>
  </si>
  <si>
    <t xml:space="preserve">Total Afiliados al SGSSS / población DANE  </t>
  </si>
  <si>
    <t xml:space="preserve">Servicio de auditoría y visitas inspectivas a  prestadores y   cumplimiento del SOGC y auditoria a EPSs según circular 001 del 2020 y demás normas que lo modifiquen. </t>
  </si>
  <si>
    <t xml:space="preserve">Población afiliada al Régimen subsidiado/Población afiliada al Régimen subsidiado mas vinculada consultante asegurable </t>
  </si>
  <si>
    <t xml:space="preserve"> Fortalecimiento Institucional de Apoyo a los Servicios de Salud</t>
  </si>
  <si>
    <t xml:space="preserve">Fortalecer la estructura organizacional para el debido funcionamiento de la secretaria de salud mediante la contratación de personal e insumos necesarios  </t>
  </si>
  <si>
    <t>Sistema de emergencias medicas (SEM)</t>
  </si>
  <si>
    <t>Articular la oficina municipal de gestión del  riesgo con las diferentes emergencias municipales</t>
  </si>
  <si>
    <t>Armenia asegurada en salud</t>
  </si>
  <si>
    <t>Promocionar la afiliacion al Sistema General de Seguridad Social en Salud de la Poblacion residente en el Municipio de Armenia.</t>
  </si>
  <si>
    <t>Calidad  en la prestación del servicio</t>
  </si>
  <si>
    <t>Que las EPS garanticen el acceso a los servicios de salud a la poblacion afiliada a travez de IPS que  cumplan  con los componentes  del Sistema Obligatorio de la Garantia de la Calidad.</t>
  </si>
  <si>
    <t>Subsidio a la demanda</t>
  </si>
  <si>
    <t>Participación social en Salud</t>
  </si>
  <si>
    <t xml:space="preserve">Mas Prestación de servicios de salud </t>
  </si>
  <si>
    <t>Garantizar  el acceso a los servicios de salud a la poblacion pobre y vulnerable del municpio de Armenia mediante la afiliacion  a una EPS del  Regimen Subsidiado</t>
  </si>
  <si>
    <t>Lograr el acceso a los servicios de urgencias y  bajo nivel de complejidad de  la población  Prioritaria (discapacidad, materna, menores de 5 años,etc..)</t>
  </si>
  <si>
    <t>a. Revisión a planes de bioseguridad en los establecimientos que procesan, manipulan y comercializan alimentos para la prevención del Covid - 19</t>
  </si>
  <si>
    <t>JOSE MANUEL RÍOS MORALES</t>
  </si>
  <si>
    <t>Oficina de Aseguramiento</t>
  </si>
  <si>
    <t>b. 100%</t>
  </si>
  <si>
    <t>b. Gestantes cubiertas con acciones de autocuidado en Covid - 19</t>
  </si>
  <si>
    <t>d. 3</t>
  </si>
  <si>
    <t>f. 5</t>
  </si>
  <si>
    <t>c. Número de reuniones efectivas del comité de prevención de la violencia de género</t>
  </si>
  <si>
    <t>g. Población Indígena cubierta con estrategias de salud en salud pública</t>
  </si>
  <si>
    <t>i. Seguimiento a niños y niñas nacidos con bajo peso reportados</t>
  </si>
  <si>
    <t xml:space="preserve">i. 100%  </t>
  </si>
  <si>
    <t>k. Informe trimestral de población Afrodescendiente cubierta con acciones de salud</t>
  </si>
  <si>
    <t>l. Personas de grupos poblacionales diferenciales educadas en prácticas de autocuidado para la prevención del COVID - 19</t>
  </si>
  <si>
    <t>b. 3</t>
  </si>
  <si>
    <t>b. Cero (0)</t>
  </si>
  <si>
    <t>a. Realización de simulacros de escritorio con grupos de salud pública en atención a situaciones de emergencias y desastres y circular 040</t>
  </si>
  <si>
    <t>b. Investigación y seguimiento de casos de agresión animal notificados por SIVIGILA</t>
  </si>
  <si>
    <t>c. 30 visitas</t>
  </si>
  <si>
    <t>a. 3</t>
  </si>
  <si>
    <t>b. 1 informe</t>
  </si>
  <si>
    <t>b. Elaboración de un informe trimestral sobre la Estrategia virtual y/o presencial con contenidos de zonas de orientación escolar y orientación universitaria para la prevención del consumo de drogas</t>
  </si>
  <si>
    <t>a. Realización de visitas a establecimientos con acciones de IVC para la verificación del cumplimiento de la norma sanitaria</t>
  </si>
  <si>
    <t>a. 2</t>
  </si>
  <si>
    <t>a. 500</t>
  </si>
  <si>
    <t>c. Porcentaje de curación de pacientes tuberculosos con tratamiento terminado</t>
  </si>
  <si>
    <t>c. Curación igual o mayor a 60%</t>
  </si>
  <si>
    <t>d. Seguimiento mensual de coberturas en biológicos trazadores del PAI</t>
  </si>
  <si>
    <t>e. Seguimiento mensual al sistema de información nominal  PAI WEB</t>
  </si>
  <si>
    <t xml:space="preserve">a. Realización de jornadas de capacitación a talento humano del programa TB en IPS en nuevos lineamientos </t>
  </si>
  <si>
    <t>b. Realización de seguimiento a casos de ETV en el 100% de los casos graves</t>
  </si>
  <si>
    <t>d. Elaboración de informe trimestral de monitoreo de intervención a sumideros</t>
  </si>
  <si>
    <t>e. Elaboración de informe trimestral sobre el funcionamiento de la estrategia EGI</t>
  </si>
  <si>
    <t xml:space="preserve">f. Realización de visitas de inspección y control de criaderos de mosquitos en establecimientos especiales.   </t>
  </si>
  <si>
    <t xml:space="preserve">a. Elaboración de informe trimestral de barrios priorizados para intervención por número de casos e índices aédicos                                                     </t>
  </si>
  <si>
    <t>b. 400</t>
  </si>
  <si>
    <t>a. 250</t>
  </si>
  <si>
    <t>a. 300</t>
  </si>
  <si>
    <t>d. Número de habitantes de calle debidamente identificados y censados con acciones de promoción en salud y prevención de la enfermedad</t>
  </si>
  <si>
    <t>f. Realización mensual de comités de vigilancia epidemiológica a ESAVIS</t>
  </si>
  <si>
    <t>a. Elaboración de Informe semestral a EAPB verificando el cumplimiento de las acciones de promoción y prevención</t>
  </si>
  <si>
    <t>a. Elaboración de informe semestral de asistencia técnica a EAPB e IPS para la implementación de las rutas de atención</t>
  </si>
  <si>
    <t>a. 2 informes en el año</t>
  </si>
  <si>
    <t>e.  Elaboración de informe semestral sobre participación de adultos mayores en programas formulados en el marco de la política de envejecimiento y vejez</t>
  </si>
  <si>
    <t xml:space="preserve">f.  Elaboración de informe semestral sobre rutas integrales ejecutadas para la gestión de la política de envejecimiento y vejez </t>
  </si>
  <si>
    <t xml:space="preserve">h. Elaboración de informe semestral sobre el porcentaje de la población de primera infancia e infancia cubiertos con acciones de salud de la ruta de mantenimiento a la salud   </t>
  </si>
  <si>
    <t>b. Elaboración de un (1) informe semestral de las acciones de prevención y promoción del PIC relacionando la cobertura de atención a la población del municipio de Armenia</t>
  </si>
  <si>
    <t>a. Elaboración de informe semestral de Eventos de Notificación Obligatoria (ENOS) Y  Vigilancia de Infección por Nuevo Virus COVID-19</t>
  </si>
  <si>
    <t>b. Elaboración semestral de informe de gestión en líneas de acción del Plan Estratégico Hacia el Fin de la Tuberculosis</t>
  </si>
  <si>
    <t>g. Elaboración de informe semestral sobre cadena de frio a IPS</t>
  </si>
  <si>
    <t>h. Elaboración de informe semestral de gestión sobre la estrategia, conforme a lineamientos operativos del PAI</t>
  </si>
  <si>
    <t>c. Elaboración de informe bimestral de inteligencia epidemiológica</t>
  </si>
  <si>
    <t>a. 100</t>
  </si>
  <si>
    <t>b. 50</t>
  </si>
  <si>
    <t>c. 100</t>
  </si>
  <si>
    <t>a. 200</t>
  </si>
  <si>
    <t>c. 1</t>
  </si>
  <si>
    <t>d. 1</t>
  </si>
  <si>
    <t>a. 2 visitas</t>
  </si>
  <si>
    <t xml:space="preserve">f. Seguimiento a las 5 IPS que tienen habilitado el servicio de urgencias y que son responsables de la atención integral en salud en violencia sexual </t>
  </si>
  <si>
    <t>e. Sin LB</t>
  </si>
  <si>
    <t>e. Adolescentes de las comunas más afectadas por embarazo no deseado cubiertos con estrategia del Servicio Amigable Itinerante</t>
  </si>
  <si>
    <t>a. 40%</t>
  </si>
  <si>
    <t>c. 1 reunión</t>
  </si>
  <si>
    <t>d. 100</t>
  </si>
  <si>
    <t>e. Un (1) informe</t>
  </si>
  <si>
    <t>f. Un (1) informe</t>
  </si>
  <si>
    <t>g. 200 indígenas</t>
  </si>
  <si>
    <t xml:space="preserve">h. Un (1) informe </t>
  </si>
  <si>
    <t>j. 3 informes</t>
  </si>
  <si>
    <t>k. Un (1) informe</t>
  </si>
  <si>
    <t>l. 200</t>
  </si>
  <si>
    <t>m. Campañas con acciones de prevención de violencia y atención integral en salud física y mental, a las mujeres víctimas de violencia, sus hijos e hijas</t>
  </si>
  <si>
    <t>m. Sin LB</t>
  </si>
  <si>
    <t>c. Cero (0)</t>
  </si>
  <si>
    <t>b. 1</t>
  </si>
  <si>
    <t>b. 40%</t>
  </si>
  <si>
    <t>b. 100 trabajadores informales</t>
  </si>
  <si>
    <t>a. Elaboración bimestral de informe de vacunación antirrábica de caninos y felinos por comuna</t>
  </si>
  <si>
    <t xml:space="preserve">a. 150
</t>
  </si>
  <si>
    <t>B. Un (1) informe</t>
  </si>
  <si>
    <t>b. 150</t>
  </si>
  <si>
    <t>c. Realización de educación a personas en todos los cursos de vida en la prevención del accidente de tránsito</t>
  </si>
  <si>
    <t xml:space="preserve">a. 330
</t>
  </si>
  <si>
    <t>b. 220</t>
  </si>
  <si>
    <t>c. Realización de visitas a entornos laborales formales para verificación de protocolos de bioseguridad para la prevención del COVID-19</t>
  </si>
  <si>
    <t>c. 200</t>
  </si>
  <si>
    <t>e. 3</t>
  </si>
  <si>
    <t>f. 3</t>
  </si>
  <si>
    <t>g. 1</t>
  </si>
  <si>
    <t>h. 1</t>
  </si>
  <si>
    <t>e. 1</t>
  </si>
  <si>
    <t>f. 20</t>
  </si>
  <si>
    <t>b. 100</t>
  </si>
  <si>
    <t>c. Realización de visitas a establecimientos veterinarios y afines con acciones de IVC para la verificación del cumplimiento de la norma sanitaria</t>
  </si>
  <si>
    <t>d. Realización de visitas a establecimientos veterinarios y afines para verificación del cumplimiento de los protocolos para la prevención del Covid -19</t>
  </si>
  <si>
    <t>b. Población cubierta con acciones de promoción de factores protectores frente a la conducta suicida</t>
  </si>
  <si>
    <t>c. Elaboración de informe bimestral de situación de maternidad segura según lineamientos técnicos del Ministerio de Salud</t>
  </si>
  <si>
    <t>b. Elaboración de informe semestral de las acciones realizadas a la población víctima del conflicto armado</t>
  </si>
  <si>
    <t>a. Capacitar en la promoción de la ruta para la obtención de la certificación de discapacidad</t>
  </si>
  <si>
    <t>a. 107</t>
  </si>
  <si>
    <t>b. 295</t>
  </si>
  <si>
    <t>b.  Avance de seguimiento de la implementacion de la Politica Publica de Participacion Social en Salud.</t>
  </si>
  <si>
    <t xml:space="preserve">a. 100%
</t>
  </si>
  <si>
    <t>a.  90%</t>
  </si>
  <si>
    <t>b. 80%</t>
  </si>
  <si>
    <t>RENTAS CEDIDAS</t>
  </si>
  <si>
    <t xml:space="preserve">SGP-FOSYGA ,COFINANCIADOS, RENDIMIENTOS </t>
  </si>
  <si>
    <t xml:space="preserve">RENDIMIENTOS , PROPIOS MPIO ,SGP </t>
  </si>
  <si>
    <t>RENTAS CEDIDAS -PROPIOS</t>
  </si>
  <si>
    <t>SGP</t>
  </si>
  <si>
    <t xml:space="preserve">2020630010012
</t>
  </si>
  <si>
    <t>sgp</t>
  </si>
  <si>
    <t>SGP-PROPIO</t>
  </si>
  <si>
    <t xml:space="preserve">2020630010021
</t>
  </si>
  <si>
    <t xml:space="preserve">SGP, FONDO ESTUPEFACIENTES </t>
  </si>
  <si>
    <t xml:space="preserve">2020630010017
</t>
  </si>
  <si>
    <t xml:space="preserve">rentas cedidas,propios mpio , rendimientos </t>
  </si>
  <si>
    <t>LINA MARIA GIL TOVAR</t>
  </si>
  <si>
    <t>SECRETARIA SALUD</t>
  </si>
  <si>
    <r>
      <t>j. Informe bimestral</t>
    </r>
    <r>
      <rPr>
        <sz val="10"/>
        <color indexed="10"/>
        <rFont val="Arial"/>
        <family val="2"/>
      </rPr>
      <t xml:space="preserve"> </t>
    </r>
    <r>
      <rPr>
        <sz val="10"/>
        <rFont val="Arial"/>
        <family val="2"/>
      </rPr>
      <t>de seguimiento a indicadores trazadores de primera infancia e infancia</t>
    </r>
  </si>
  <si>
    <t>PRODUCTO KPT</t>
  </si>
  <si>
    <t xml:space="preserve">Servicio de auditoría y visitas inspectivas a  prestadores y   cumplimiento del SOGC y auditoria a EPSs según circular 001 del 2020 y demas normas que lo modifiquen. </t>
  </si>
  <si>
    <t>Servicio de asistencia técnica comunitaria diferentes instancias en salud</t>
  </si>
  <si>
    <t xml:space="preserve">Documentos de planeación en epidemiología y demografía  elaborados </t>
  </si>
  <si>
    <t>SECRETARÍA O  ENTIDAD RESPONSABLE: 2.3.SECRETARÍA DE SALUD</t>
  </si>
  <si>
    <t xml:space="preserve">Documentos de lineamientos técnicos
</t>
  </si>
  <si>
    <t xml:space="preserve">Servicio de gestión del riesgo para abordar situaciones de salud relacionadas con condiciones ambientales
</t>
  </si>
  <si>
    <t xml:space="preserve">Servicio de promoción, prevención, vigilancia y control de vectores y zoonosis
</t>
  </si>
  <si>
    <t>Servicio de inspección, vigilancia y control</t>
  </si>
  <si>
    <t xml:space="preserve">Servicio de atención en salud a la población
</t>
  </si>
  <si>
    <t xml:space="preserve">Documentos de planeación
</t>
  </si>
  <si>
    <t xml:space="preserve">Servicio de inspección, vigilancia y control
</t>
  </si>
  <si>
    <t>116.04.2.3.19.1906.0300.022.1906029.012</t>
  </si>
  <si>
    <t>116.04.2.3.19.1906.0300.026.1906023.012</t>
  </si>
  <si>
    <t>116.04.2.3.19.1906.0300.023.1906029.012</t>
  </si>
  <si>
    <t>116.02.2.3.19.1906.0300.030.1906004.601</t>
  </si>
  <si>
    <t>116.03.2.3.41.4103.1500.028.4103052.001</t>
  </si>
  <si>
    <t>116.01.2.3.19.1903.0300.027.1903023.012</t>
  </si>
  <si>
    <t>116.01.2.3.19.1905.0300.024.1905031.016</t>
  </si>
  <si>
    <t>116.01.2.3.19.1905.0300.010.1905021.016</t>
  </si>
  <si>
    <t>116.01.2.3.19.1903.0300.011.1903011.001</t>
  </si>
  <si>
    <t>116.01.2.3.19.1905.0300.011.1905014.016</t>
  </si>
  <si>
    <t>116.01.2.3.19.1905.0300.012.1905015.016</t>
  </si>
  <si>
    <t>116.01.2.3.19.1905.0300.020.1905031.016</t>
  </si>
  <si>
    <t>116.01.2.3.19.1905.0300.013.1905030.016</t>
  </si>
  <si>
    <t>116.01.2.3.19.1905.0300.025.1905015.016</t>
  </si>
  <si>
    <t>116.01.2.3.19.1905.0300.021.1905020.016</t>
  </si>
  <si>
    <t>116.01.2.3.19.1903.0300.019.1903011.016</t>
  </si>
  <si>
    <t>116.01.2.3.19.1905.0300.019.1905024.016</t>
  </si>
  <si>
    <t>116.01.2.3.19.1905.0300.018.1905025.016</t>
  </si>
  <si>
    <t>116.01.2.3.19.1905.0300.015.1905027.016</t>
  </si>
  <si>
    <t>116.01.2.3.19.1903.0300.014.1903038.016</t>
  </si>
  <si>
    <t>116.04.2.3.19.1906.0300.029.1906004.001</t>
  </si>
  <si>
    <t>i. Contrato de toma de pruebas para diagnosticar Covid-19</t>
  </si>
  <si>
    <t>i. Cero (0)</t>
  </si>
  <si>
    <t>116.01.2.3.19.1905.0300.011.1905015.012</t>
  </si>
  <si>
    <t>1116.01.2.3.19.1903.0300.016.1903038.016</t>
  </si>
  <si>
    <t>116.01.2.3.19.1903.0300.017.1903011.016</t>
  </si>
  <si>
    <t>Garantizar  a la poblacion del Municipio de Armenia a traves de sus representantes el derecho a la participacion social en salud y conocimiento de los derechos y deberes en salud</t>
  </si>
  <si>
    <t>VIGENCIA AÑO:2022</t>
  </si>
  <si>
    <t>d. Personas educadas en autocuidado para la prevención del Covid - 19</t>
  </si>
  <si>
    <t>a. Elaboración de Informe de gestión de la "Estrategia de gestión del riesgo para enfermedades de transmisión sexual"</t>
  </si>
  <si>
    <t>a. Actualización del documento "Plan de desarrollo de capacidades funcionales y técnicas para el cumplimiento de competencias en salud pública"</t>
  </si>
  <si>
    <t>a. Actualización del documento "Levantamiento de línea base de implementación de las RIAS"</t>
  </si>
  <si>
    <t>a. Número de  jornadas de  educación realizadas / Número de jornadas de educación planeadas y dirigidas al talento humano en salud</t>
  </si>
  <si>
    <t>a. Un (1) Acuerdo intersectorial anual articulado a las acciones del Plan Territorial de Salud</t>
  </si>
  <si>
    <t>c. Elaboración de un (1) informe semestral de las acciones de apoyo a la gestión realizadas en la oficina de salud pública</t>
  </si>
  <si>
    <t>b. Sin LB</t>
  </si>
  <si>
    <t>a. Elaboración de Informe de gestión de la "Estrategia de Promoción de desparasitación antihelmítica"</t>
  </si>
  <si>
    <t>a. Elaboración de Informe de gestión de la "Estrategia de gestión el riesgo para abordar la intervención en EDA e IRA"</t>
  </si>
  <si>
    <t>a. Suscripción de un (1) contrato interadministrativo con la ESE Red Salud Armenia para desarrollar las actividades de promoción y prevención</t>
  </si>
  <si>
    <t>b. Elaboración de informe mensual sobre las acciones de respuesta en salud pública ante el COVID-19</t>
  </si>
  <si>
    <t>a. Actualización del documento "EMRE en Salud Publica"</t>
  </si>
  <si>
    <t>b. Elaboración de Informe de gestión de la "Estrategia de vigilancia portuaria para el terminal de Armenia y Aeropuerto de Armenia"</t>
  </si>
  <si>
    <t>c. Personas educadas en autocuidado para la prevención del Covid - 19</t>
  </si>
  <si>
    <t>c. Sin LB</t>
  </si>
  <si>
    <t>Servicio de atención en salud pública en situaciones de emergencias y desastres</t>
  </si>
  <si>
    <t>a. Elaboración de Informe de gestión de la "Estrategia de gestión del riesgo y promoción de la inocuidad para el consumo de alimentos"</t>
  </si>
  <si>
    <t>b. Capacitación y acompañamiento a trabajadores informales en norma de alimentos</t>
  </si>
  <si>
    <t>C. Personas educadas en autocuidado para la prevención del Covid - 19</t>
  </si>
  <si>
    <t>a. Elaboración de Informe de gestión de la "Estrategia de promoción de la salud y aprovechamiento biológico de los alimentos"</t>
  </si>
  <si>
    <t>b. Realización de visitas a establecimientos con acciones de IVC para la verificación del cumplimiento de la norma sanitaria</t>
  </si>
  <si>
    <t>a. Elaboración de Informe de gestión de la "Estrategia educativa para la prevención de riesgos a la salud por factores zoonóticos"</t>
  </si>
  <si>
    <t>a. Actualización del documento "Levantamiento Línea base de otras zoonosis diferentes a la rabia"</t>
  </si>
  <si>
    <t>a. Documento ASIS 2021 Actualizado y avalado por la SSD</t>
  </si>
  <si>
    <t xml:space="preserve">b. Elaboración de Informe de consolidación anual de toma de muestras, reportes y oportunidad de resultado en Covid-19 </t>
  </si>
  <si>
    <t>a. Atención a usuarios de drogas inyectadas con acciones de mitigación del riesgo través de la estrategia Centro Escucha</t>
  </si>
  <si>
    <t xml:space="preserve">a. Población cubierta con acciones educativas para el fortalecimiento de habilidades psicosociales, difusión de riesgos relacionados a la salud mental </t>
  </si>
  <si>
    <t xml:space="preserve">c. Realización de informe semestral de población víctima atendida con protocolo de atención integral en salud con enfoque psicosocial </t>
  </si>
  <si>
    <t>a. Elaboración de Informe de gestión de la implementación de la Política Nacional de Salud Mental (Resolución 4886 de 2018) para el municipio de Armenia</t>
  </si>
  <si>
    <t>a. Realización de educación a personas en todos los cursos de vida en asentamientos subnormales y zona rural sobre el manejo adecuado del agua de consumo y saneamiento básico</t>
  </si>
  <si>
    <t xml:space="preserve">b. Realización de educación a personas en todos los cursos de vida en el manejo integral de residuos, fomento de prácticas de consumo responsable y separación en la fuente </t>
  </si>
  <si>
    <t>b. Revisión a planes de bioseguridad para la prevención del Covid - 19 en establecimientos</t>
  </si>
  <si>
    <t>a. Actualización del Mapa de Riesgo de la Calidad del Agua para consumo humano</t>
  </si>
  <si>
    <t xml:space="preserve">a. Población trabajadora formal cubierta con acciones educativas de promoción de la salud, seguridad en el trabajo </t>
  </si>
  <si>
    <t xml:space="preserve">b. Población trabajadora informal sensibilizada frente a riesgos para la salud por sus ocupaciones </t>
  </si>
  <si>
    <t>a. Elaboración de Informe de gestión de la "Estrategia de gestión del riesgo e IVC  de ambientes laborales para ser más saludables"</t>
  </si>
  <si>
    <t>a. Elaboración de Informe de gestión de la Estrategia de Gestión Integrada (EGI) para vectores</t>
  </si>
  <si>
    <t>a. Personas migrantes del municipio de Armenia atendidos con acciones de salud pública</t>
  </si>
  <si>
    <t>b. Personas habitantes de asentamientos subnormales del municipio de Armenia atendidos con acciones de salud pública</t>
  </si>
  <si>
    <r>
      <t>d</t>
    </r>
    <r>
      <rPr>
        <sz val="10"/>
        <color indexed="8"/>
        <rFont val="Arial"/>
        <family val="2"/>
      </rPr>
      <t>. Comités de Vigilancia Comunitaria (COVECOM) cubiertos con capacitación</t>
    </r>
  </si>
  <si>
    <t>a. Población en todos los cursos de vida cubierta con educación para la promoción de la cultura del envejecimiento activo y saludable con sensibilización en alimentación saludable y actividad física</t>
  </si>
  <si>
    <t xml:space="preserve">b. Población en todos los cursos de vida cubierta con educación para valorar e identificar la exposición a factores de riesgo para los diferentes tipos de cáncer </t>
  </si>
  <si>
    <t xml:space="preserve">c. Población en todos los cursos de vida cubierta con educación sobre la exposición a factores de riesgo cardiovascular  y metabólico </t>
  </si>
  <si>
    <t xml:space="preserve">a. Visitas de inspección a 4 prestadores de salud primario y 4 prestadores de salud complementarios para verificación del cumplimiento de la ruta Materno Perinatal </t>
  </si>
  <si>
    <t>a. Personas sensibilizadas en el cuidado de la salud sexual y derechos sexuales y reproductivos</t>
  </si>
  <si>
    <t xml:space="preserve">d. Elaboración de informe bimestral de Plan Nacional de respuesta ante las ITS, el VIH, la coinfeccion TB/VIH y las hepatitis B y C, Colombia 2018-2021 </t>
  </si>
  <si>
    <t>a. Realización de informe semestral sobre el porcentaje de ejecución de presupuesto para garantizar las actividades contables, presupuestales y financieras.</t>
  </si>
  <si>
    <t xml:space="preserve">b. Realización de informe semestral sobre el porcentaje de ejecución de presupuesto para garantizar las actividades contractuales y juridicas.                                                                                                   </t>
  </si>
  <si>
    <t xml:space="preserve">c. Fortalecimiento de la capacidad operativa para garantizar el apoyo a las actividades de los diferentes proyectos de la Secretaría de Salud.                                                                                            </t>
  </si>
  <si>
    <t>Área financiera y área jurídica de la Secretaría de Salud</t>
  </si>
  <si>
    <t>No de casos gestionados/No de casos  recepcionados*100</t>
  </si>
  <si>
    <t>a. Operativisar el Sistema de Emergencias Medicas Para el municipio de Armenia</t>
  </si>
  <si>
    <t>numero de capacitaciones realizadas/ numerio de capacitaciones programadas*100</t>
  </si>
  <si>
    <t>b. Implementacion del programa de educacion  a la comunidad en formacion de primer respondiente en el municipio de Armenia</t>
  </si>
  <si>
    <t>numero de peticiones gestionadas / numero de peticiones recibidas*100</t>
  </si>
  <si>
    <t>c. Recepcionar las llamadas de emergencias por los diferenets medios de comunicaciones</t>
  </si>
  <si>
    <t xml:space="preserve">d.Realizar la regulacion de ambulancias  para el municipio de armenia por medio de la plataforma web </t>
  </si>
  <si>
    <t>e. disponibilidad en los turnos programados y el registro de los mismos</t>
  </si>
  <si>
    <t>a. Brindar atención al  público con enfasis en promoción de la afiliación al Sistema General de Seguridad Social en Salud de la población pobre y vulnerable.</t>
  </si>
  <si>
    <t>b. Apoyar en los procesos de  portabilidad  y traslados entre EPS.</t>
  </si>
  <si>
    <t>Numero  de IPS a las que se les realiza seguimiento /  programadas al año *100</t>
  </si>
  <si>
    <t>a. Apoyar los procesos de seguimiento y evaluación en la implementación del S.O.G.C. a  las I.P.S. del Municipio de Armenia.</t>
  </si>
  <si>
    <t xml:space="preserve">Numero de auditorias y visitas realizadas durante cada vigencia a las EPS/ Numero de Instituciones programadas en el l año* 100. </t>
  </si>
  <si>
    <t xml:space="preserve">b.  Brindar acompañamiento en las visitas de Auditoria de Salud realizadas a las Empresas promotoras de Servicios de Salud del régimen Subsidiado- Contributivo (EPS-S-EPS-C) </t>
  </si>
  <si>
    <t>No.  Informes para verificación del cumplimiento de la Resolucion 3280 de 2018/ programados (3)</t>
  </si>
  <si>
    <t>c. Verificar la implemetacion y desarrollo de la Resolucion 3280 de 2018 desde prestacion de servicios</t>
  </si>
  <si>
    <t>No cuentas auditadas en el trimestre/ cuentas recibidas *100</t>
  </si>
  <si>
    <t>d. Realizar Auditoria a las cuentas de cobros presentadas por las diferenets IPS por atencion de urgencias de baja complejidad a la poblacion pobre no afiliada a una EPS del municipio de Armenia</t>
  </si>
  <si>
    <t xml:space="preserve"> 100%</t>
  </si>
  <si>
    <t xml:space="preserve">e.  Apoyar en el proceos de auditoria a las cuentas de cobro de las difernes IPS, tramite de cuentas, SECOP y  cruce de RIPS </t>
  </si>
  <si>
    <t>No de visitas realizadas a los centros de reclusion temporal/ visitas requeridas</t>
  </si>
  <si>
    <t xml:space="preserve">f. Apoyo a la adecuada atención en salud de las personas privadas de la libertad que se encuentran en cada uno de los establecimientos de reclusión temporal, según las necesidades del municipio de Armenia </t>
  </si>
  <si>
    <t>No. Seguimientos realizados/ 3 seguimientos programados</t>
  </si>
  <si>
    <t>g. Seguimiento a las EPS en el cumplimiento de la estrategia PRASS y vacunacion COVI.</t>
  </si>
  <si>
    <t xml:space="preserve"> a. Cruce de base de datos para depuracion y actualizacion  del regimen subsidiado del municipio de Armenia </t>
  </si>
  <si>
    <t>Segumientos trimestral al tramite de cuentas según LMA/4 seguimientos</t>
  </si>
  <si>
    <t>b. Seguimiento a trámite de cuentas de liquidación mensual de afiliados por EPS de personas afiliadas al régimen subsidiado, según parámetros del ministerio de salud y protección social y el adres.</t>
  </si>
  <si>
    <t>a. Garantizar al 100% de las personas pobres y vulnerables, migrantes y  no aseguradas identificadas mediante SISBEN o Listado Censal  el acceso a la prestación de servicios de salud de urgencias de baja complejidad.</t>
  </si>
  <si>
    <t>Espacios propositivos y proactivos de participación social:Numero de reuniones realizados con  ( CONSEJO TERRITORIAL DE SEGURIDAD SOCIAL EN SALUD-COPACO-VEEDURIAS CIUDADANAS, ASOCIACIONES DE USUARIOS y otros espacios )  / Total de reuniones programadas (8).</t>
  </si>
  <si>
    <t xml:space="preserve">a. Espacios propositivos y proactivos de participación social:Numero de reuniones realizados con  ( CONSEJO TERRITORIAL DE SEGURIDAD SOCIAL EN SALUD-COPACO-VEEDURIAS CIUDADANAS, ASOCIACIONES DE USUARIOS y otros espacios )  </t>
  </si>
  <si>
    <t>% Avance de seguimiento de la implementacion de la Politica Publica de Participacion Social en Salud.</t>
  </si>
  <si>
    <t>No PQRS tramitadas oportunamente/ PQRS recibidas*100</t>
  </si>
  <si>
    <t>c. Apoyar el seguimiento a las quejas, reclamos y peticiones que interponen los usuarios de las E.P.S e I.P.S por insatisfacción en la prestación de los servicios de salud y seguimiento de la plataforma  para el Servicio de Atención a la Comunidad (SAC) en lo relacionado con la recepción de PQRS y seguimiento a las instancias de participación social en salud.</t>
  </si>
  <si>
    <t>No de visitas a poblacion indigena y vulnerable realizadas/ 100 visitas programadas por año</t>
  </si>
  <si>
    <t xml:space="preserve">d. Apoyar  los requerimientos  ante las EAPB E IPS  según la ruta integral en salud  para la población indígena y vulnerable,  con el fin de garantizar el acceso  oportuno y  continuidad  de la prestación de servicios en salud, realizando visitas domiciliarias a dicha  poblacion con el objetivo de promover sus derechos  y deberes en salud </t>
  </si>
  <si>
    <t>d. sin LB</t>
  </si>
  <si>
    <t>d. Fortalecimiento de la capacidad operativa para garantizar el Apoyo operativo y asistencial de la secretaria de salud</t>
  </si>
  <si>
    <t>^S.D.</t>
  </si>
  <si>
    <t xml:space="preserve">SEGUIMIENTO AL PLAN DE ACCIÓN           </t>
  </si>
  <si>
    <t>Código: R-DP-PDE-060</t>
  </si>
  <si>
    <t xml:space="preserve">Unidad Ejecutora: </t>
  </si>
  <si>
    <t>Periodo de corte: del 1 de Enero al 31 de Marzo de 2022</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</si>
  <si>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</si>
  <si>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</si>
  <si>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</si>
  <si>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</si>
  <si>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</si>
  <si>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</si>
  <si>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(100%) 
 Amarillo (25%) 
Rojo (0%)</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</si>
  <si>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</si>
  <si>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</si>
  <si>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</si>
  <si>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</si>
  <si>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</si>
  <si>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</si>
  <si>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</si>
  <si>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1/4=25%. La suma ejecutada de los recusos del Régimen Subsidiado Sin Situación de Fondos, asciende a  $43,030,168,188,02 para el trimestre enero, febrero y marzo, correspondiendo al 25% del total 2022,</t>
  </si>
  <si>
    <t>1/4=25%</t>
  </si>
  <si>
    <t>3/12=25%</t>
  </si>
  <si>
    <t>3/12=25%. Se han realizado 3 cruces de Bases de Datos para depuracion y actualizacion del Regimen subsidiado del Municipio de Armenia</t>
  </si>
  <si>
    <t xml:space="preserve">8/8=100%En el primer trimestre de 2022  se realizaron 8 seguimientos a EPS , se inicio el dia 09 de febrero y se termino el dia 21 de febrero . EPS verificadas : Famisanar, Asmet Salud, Sura, SOS, Salud Total, Medimas , Nueva EPS y Sanitas </t>
  </si>
  <si>
    <t>8/8=100%</t>
  </si>
  <si>
    <t>362.287/312.551=(100%)</t>
  </si>
  <si>
    <t>362.287/312.551=(100%). Indicador que varia de acuerdo a las novedades de Ingresos y Egresos de afiliados al SGSSS.</t>
  </si>
  <si>
    <t>5/20= 25%</t>
  </si>
  <si>
    <t>0/3= 0%</t>
  </si>
  <si>
    <t>0/3= 0%.  Los seguimientos a las EPS estrategia Prass y vacunacion se realizaran a partri de Abril de 2022 verificando el primer trimestre del año</t>
  </si>
  <si>
    <t>113.223/(113.223+127)=99%</t>
  </si>
  <si>
    <t>21%. Se realizó convocatoria para conformación del Comité de participación Comunitario COPACO solicitando a las EPS, IPS, sector iglesia, educación e ICBF para enviar delegados para tal fin. Se proyectan las reuniones de espacios propositivos de manera trimestral y/o  4 reuniones en el año con el COPACO y CTSSS. En febrero se recibieron  los delegados enviados por los distintas EPS e IPS. Se realizó Reunión del Consejo Territorial de Seguridad Social en Salud, el día 29 de marzo de 2022 Tema: Asistencia técnica para rendición de cuentas del CTSSS. Decreto 1757 de 1994 y Ley 1757 de 2015</t>
  </si>
  <si>
    <t xml:space="preserve">19%. Se asistió  a mesa de trabajo de la oficina de seguridad social a fin de realizar revisión de puntos pendientes del plan de acción referente a la Política Publica de participación social.  Se asiste de manera virtual a Mesa técnica Actores en salud, Rendición de cuentas, de instancias de participación en salud realizada por la oficina de seguridad social.  Se asiste a reunión cuyo objetivo es la presentación del nuevo personal y las actividades a cumplir por el grupo de trabajo de seguridad social. se realizó apoyo a las diversas actividades relacionadas con la Política de Participación Social en Salud, enfocadas en la implementación de la Resolución 2063, tales como: Jornadas de trabajo equipo PPSS de la Secretaría de Salud para adelantar cronogramas de trabajo y acciones a ejecutar con relación a la implementación de la Política Publica de Participación Social en Salud, plan de comunicaciones alineado a los lineamientos de la PPSS, así como la construcción completa de los planes de acción de la PPSS para fases de seguimiento 2021 y programación 2022, seguido (con el envío de Del mismo modo, se han realizado mesas de trabajo con el equipo de comunicaciones para transversalizar la implementación de la PPSS a través de estrategias comunicativas, donde se socializó el plan de comunicaciones para establecer un cronograma de trabajo a ejecutar durante el año 2022. Adicionalmente, se participó de las asistencias técnicas realizadas Se cumple con la asistencia a reuniones con comunicaciones para el desarrollo de los derechos y deberes en salud con enfoque diferencial, se realiza asistencia técnica en rutas de atención en salud con enfoque diferencial, además, asistencia a reunión para la conformación de veeduría municipal.por la Secretaría de Salud Departamental, </t>
  </si>
  <si>
    <t>38/38=100%</t>
  </si>
  <si>
    <t>38/38=100%. PQRS trámitadas y gestionadas en su totalidad</t>
  </si>
  <si>
    <t>25/100= 25%</t>
  </si>
  <si>
    <t>25/100= 25%. se han realizado 25 visitas a  familias indígenas en los diferentes barrios del municipio, en cada visita se brindó información sobre las acciones que realiza la referente indígena desde la oficina se Seguridad Social – Secretaría de Salud, también se explica sobre la ruta de atención en afiliaciones, así mismo se brinda asesoría sobre quejas e inquietudes de citas programadas casos específicos en temas de salud, se toma registro de personas que requieren citas médicas con el fin de gestionarlas. Como evidencia se realiza acta en cada una de las visitas, listados, y fotos de las familias que permitieron. se socializa deberes y derechos en salud y se hace entrega de volante.</t>
  </si>
  <si>
    <t>479/524 = 91.4%</t>
  </si>
  <si>
    <t>2/2 = 100%</t>
  </si>
  <si>
    <t>2/2 = 100%. Se realizaron 2 capacitacion en Sistema Comando de Incidentes y en ACV</t>
  </si>
  <si>
    <t>48/51 informe trimestral = 94%</t>
  </si>
  <si>
    <t>SOAT: Recibidas 387
APH: Recibidas 137
TOTAL EVENTOS: 524
TOTAL EVENTOS SOLUCIONADOS 479 
479/524 = 91.4%</t>
  </si>
  <si>
    <t>1/3= 33%</t>
  </si>
  <si>
    <t>No se han recib ido solicitudes</t>
  </si>
  <si>
    <t>5/20= 25%. a la fecha se han realizado un total de de 5 auditorias   (Clinica Sanitas) y 4 auditorias realizadas en el mes de marzo (IPS Sagrada familia, Clinica Central del Quindio, IPS Dumian medical S.A.S, Alivia IPS S.A.S)</t>
  </si>
  <si>
    <t xml:space="preserve">1/3= 33%.  Durante el primer trimestre del presente  año se verifica la adopción e implementación de la resolución 3280 del 2018, donde se evidencia que la contratación con las IPS aún se encuentran con algunas falencias tales como: sin firmas de ambas partes, contratos con caducidad por fecha no acorde, documentos y/o anexos sin soporte, en cuanto al valor de la UPC, según la resolución 2503 del 28 de diciembre 2020 dice: en el marco dispuesto en el artículo 23 de la ley 1438 de 2021, en relación con los gastos de administración de las EPS, para el régimen contributivo se destinará del valor de la UPC, máximo el diez por ciento (10%), y para el régimen subsidiado, máximo el ocho por ciento(8%), No cumplen,  En cuanto a las actividades y capacitaciones por parte de la EPS  a las IPS,  cumplen parcialmente. </t>
  </si>
  <si>
    <t>48/51 informe trimestral = 94%. Para los meses de enero, febrero y marzo se han recibido 51  radicados de cuentas medicas de La Sagrada Familia, Clinica Central, ESE Carmen Ospina, Hospital Pio X, Red Salud Armenia ESE, Hospital San Juan De Dios.</t>
  </si>
  <si>
    <t>20/20=100%. ^Se realizaron visitas a los centros de reclusion temporal, SIJIN, CTI, CAI SANTANDER, ESTACION LA ISABELA Y CAI LA UNION</t>
  </si>
  <si>
    <t>20/20=100%</t>
  </si>
  <si>
    <t>113.223/(113.223+127)=99%. Porcentaje de poblacion pobre no asegurada consultantes de bajo nivel de complejidad  que pudieron ser afiliados  al Regimen subisidiado Armenia</t>
  </si>
  <si>
    <t>Municipio de Armenia</t>
  </si>
  <si>
    <t xml:space="preserve">Febrero:  1015  personas cubiertas con educación para la promoción de la cultura del envejecimiento activo y saludable con sensibilización en alimentación saludable y actividad física
Marzo:  944  personas cubiertas con educación para la promoción de la cultura del envejecimiento activo y saludable con sensibilización en alimentación saludable y actividad física.  </t>
  </si>
  <si>
    <t xml:space="preserve">Febrero:Seguimiento telefonicos  reportados por sivigila,  casos 58.   Personas cubiertas con educación para valorar e identificar la exposición a factores de riesgo para los diferentes tipos de cáncer:  860 personas. Para un total de 918
Marzo:Seguimiento telefonicos  reportados por sivigila,  casos 24.   Personas cubiertas con educación para valorar e identificar la exposición a factores de riesgo para los diferentes tipos de cáncer:  599 personas. </t>
  </si>
  <si>
    <t>Febrero:  817   personas cubiertas con educación sobre la exposición a factores de riesgo cardiovascular  y metabólico
Marzo:  809   personas cubiertas con educación sobre la exposición a factores de riesgo cardiovascular  y metabólico</t>
  </si>
  <si>
    <t xml:space="preserve">Enero: Se brindo  educacion  a 3 personas en autocuidado para la prevencion del Covid, en CENTRO VIDA HORUS VITA,MANOS UNIDAS DE DIOS,CBA EL CARMEN.
Febrero:  5 instituciones visitadas y 263   Personas educadas en autocuidado para la prevención del Covid - 19     TOTAL ACUMULADO: 271
Marzo:  599   Personas educadas en autocuidado para la prevención del Covid - 19 </t>
  </si>
  <si>
    <t>Febrero: se sensiblizaron  a 2153 en el cuidado de la salud sexual y derechos sexuales y reproductivos
Marzo: se sensiblizaron  a 1077 en el cuidado de la salud sexual y derechos sexuales y reproductivos</t>
  </si>
  <si>
    <t>Febrero: se  educaron 79 gestantes.
Marzo: se  educaron 319 gestantes.</t>
  </si>
  <si>
    <t xml:space="preserve"> poblacion del municipio
</t>
  </si>
  <si>
    <t>Se presenta 1 informe bimensual de maternidad segura según lineamientos técnicos del Ministerio de Salud</t>
  </si>
  <si>
    <t xml:space="preserve">Se presenta 1 informe bimensual de Plan Nacional de respuesta ante las ITS, el VIH, la coinfeccion TB/VIH y las hepatitis B y C, Colombia 2018-2021 </t>
  </si>
  <si>
    <t>Febrero:  1593 adolescentes cubiertos con la estrategia.
Marzo: 2675 adolescentes cubiertos con la estrategia.</t>
  </si>
  <si>
    <t>Marzo: El día 17 de marzo se realizó visita a la IPS Red Salud para verificación del cumplimiento de la Res. 459/12.</t>
  </si>
  <si>
    <t>Marzo: 1 visita a prestador de I nivel IPS IDIME.</t>
  </si>
  <si>
    <t>En Proceso, la elaboración de Informe de gestión de la Estrategia de gestión del riesgo para enfermedades de transmisión sexual, se entregara en el segundo semestre del año 2022</t>
  </si>
  <si>
    <t>En proceso, El documento será presentado en el trascurso del año 2022</t>
  </si>
  <si>
    <t>En proceso, El documento será presentado en el primer semestre del año  2022</t>
  </si>
  <si>
    <t>Se realiza de manera virtual TALLER DE IMPLEMENTACION RUTA CARDIO RENOVASCULAR Y METABÓLICA
El taller constó de 5 sesiones:
Febrero 2: 26 personas
Febrero 9: 24 personas
Febrero 16: 22 personas
Febrero 23: 24 personas
Marzo 2: 25 personas
El acta de evidencia reposa en el archivo del proyecto en la carpeta de "Gestión de RIAS"</t>
  </si>
  <si>
    <t>Se suscribe acuerdo intersectorial con la Corporación Universitaria Empresarial Alexander Von Humboldt, la IE Eudora Granada y la Secretaría de Salud Muncipal de Armenia para la promoción de la estrategia Entorno Educativo Saludable. Acuerdo firmado el 15 de febrero de 2022. Las actas y evidencias reposan en la carpeta de Acuerdo Interinstitucional.</t>
  </si>
  <si>
    <t>Comuna 6,7 y 9</t>
  </si>
  <si>
    <t>Febrero: Se realizan 3 capacitaciones en articulación con Sec Educación
Marzo: Se realizan 4 capacitaciones en: Comfenalco, Asociación de discapacitados físicos del Quindío, Asoviquin y Comité Mpal de Discapacidad</t>
  </si>
  <si>
    <t xml:space="preserve">Marzo: El día 30 de marzo se realiza primer reunión de comite dentro de la cual se presentan datos estadisiticos y se socializa el decrero 1710 de 2020. </t>
  </si>
  <si>
    <t>Comuna 7,8 y 9</t>
  </si>
  <si>
    <t>Febrero: 9 habitantes de calle abordados con educacion y fomento a la salud
Marzo: 72 habitantes de calle abordados con educación y fomento a la salud</t>
  </si>
  <si>
    <t>Comuna 4</t>
  </si>
  <si>
    <t>Enero: seguimiento a 25 nacimientos de bajo peso
(212 nacimientos en total, para una porcentaje de 11,8%)
Febrero: seguimiento a 15 nacimientos de bajo peso
(415 nacimientos en total, para una porcentaje de 9,5%)
Marzo: seguimiento a 25 nacimientos de bajo peso
(640 nacimientos en total, para una porcentaje de 10,1%)</t>
  </si>
  <si>
    <t>Se presenta 1 informe bimensual de seguimiento a indicadores trazadores de primera infancia e infancia</t>
  </si>
  <si>
    <t xml:space="preserve">Se presenta 1 informe trimestral de poblacion Afrodescendiente </t>
  </si>
  <si>
    <t>Febrero: Se realiza educación a 404 personas con carácter vulnerable sobre prácticas de autocuidado y prevención del COVID
Marzo: Se realiza educación a 643 personas con carácter vulnerable sobre prácticas de autocuidado y prevención del COVID</t>
  </si>
  <si>
    <t>En proceso , se programaran campañas en el transcurso del año 2022</t>
  </si>
  <si>
    <t>En Proceso, Se realizará informe al final de la vigencia según el desarrollo de las acciones de desparasitación</t>
  </si>
  <si>
    <t>En Proceso, Se realizará informe al final de la vigencia según el desarrollo de las acciones de promoción de IRA y EDA</t>
  </si>
  <si>
    <t xml:space="preserve">En Proceso de Elaboracion </t>
  </si>
  <si>
    <t>En proceso de programacion en el transcurso del año</t>
  </si>
  <si>
    <t>Se presentan  3 informes mensuales  sobre las acciones de respuesta en salud pública ante el COVID-19</t>
  </si>
  <si>
    <t>Enero: 144 personas educadas en autocuidado en la Comuna 8
Febrero: 259 persona educadas en autocuidado en la comuna 7 y 8
Marzo: 361 personas educadas en la comuna 1</t>
  </si>
  <si>
    <t>En proceso, Se programaran actualizaciones y socializacion del documento en fechas posteriores</t>
  </si>
  <si>
    <t xml:space="preserve">Febrero: Se realizaron 6 capacitaciones en el decreto 604 del 1993 a vendedores de alimentos ubicados en espacio publico 
Marzo:  Se realizaron 2 capacitaciones en el decreto 604 del 1993 a vendedores de alimentos ubicados en espacio publico </t>
  </si>
  <si>
    <t>Febrero: Se capacitaron  13 personas en autocuidado para la prevencion del covid-19</t>
  </si>
  <si>
    <t>Enero: Se revisaron y evaluaron 12 protocolos de Bioseguridad en establecimientos dedicados al almacenamiento,expendio Y/O preparacion de Alimentos y Bebidas
Febrero: Se revisaron y evaluaron 158 protocolos de Bioseguridad en establecimientos dedicados al almacenamiento,expendio Y/O preparacion de Alimentos y Bebidas
Marzo: Se revisaron y evaluaron 118 protocolos de Bioseguridad en establecimientos dedicados al almacenamiento,expendio Y/O preparacion de Alimentos y Bebidas</t>
  </si>
  <si>
    <t>Enero: Se realizaron 48 visitas de inspeccion sanitaria. Evaluando las condiciones higienico sanitarias de los establecimientos s dedicados al almacenamiento,expendio Y/O preparacion de Alimentos y Bebidas
Febrero: Se realizaron 221 visitas de inspeccion sanitaria. evaluando las condiciones higienico sanitarias de los establecimientos  dedicados al almacenamiento,expendio Y/O preparacion de Alimentos y Bebidas.
Marzo: Se realizaron 218 visitas de inspeccion sanitaria. evaluando las condiciones higienico sanitarias de los establecimientos  dedicados al almacenamiento,expendio Y/O preparacion de Alimentos y Bebidas.</t>
  </si>
  <si>
    <t xml:space="preserve"> Poblacion del municipio
</t>
  </si>
  <si>
    <t xml:space="preserve">Febrero: Se esterilizaron 190 caninos y felinos
Marzo: Se esterilizaron 252 mascotas </t>
  </si>
  <si>
    <t>se presenta 1  bimestral de informe de vacunación antirrábica de caninos y felinos por comuna</t>
  </si>
  <si>
    <t xml:space="preserve">Enero:se realizo invesitigación y seguimiento 92 casos de agresión animal notificados por el sivigila.
Febrero:Se realizo invesitigación y seguimiento 79 casos de agresión </t>
  </si>
  <si>
    <t>Febrero: 7 visitas de ivc a establecimeintos veterinarios y afines
Marzo:  21 visitas de ivc a establecimeintos veterinarios y afines</t>
  </si>
  <si>
    <t>En proceso de realizacion de visitas</t>
  </si>
  <si>
    <t>Documento sera presentado en el trascurso del año 2022</t>
  </si>
  <si>
    <t>Marzo: se envio documento  ASIS 2021 a la secretaria de salud departamental para su revision y aprobacion</t>
  </si>
  <si>
    <t>En proceso, El  1  informe se presentara en el trascurso  del  año 2022</t>
  </si>
  <si>
    <t xml:space="preserve"> En proceso, el  1  informe se presentara en el  primer semestre del  año 2022</t>
  </si>
  <si>
    <t xml:space="preserve">ENERO: Se realizó atención a 72 personas que se inyectan drogas en el Centro Escucha, quienes se beneficiaron de las acciones de mitigación del riesgo y educación en autocuidado para la preveción del COVID-19. 
FEBRERO: Se realizó atención a 93 personas que se inyectan drogas en el Centro Escucha, de los cuales 21 fueron nuevos usuarios; para un total de 118 personas atendidas en lo corrido del año.  Estas personas se beneficiaron de las acciones de mitigación del riesgo y educación en autocuidado para la preveción del COVID-19. El MARZO: En este mes se realizó atención a 103 personas que se inyectan drogas en el Centro Escucha, de los cuales 40 fueron nuevos usuarios; para un total de 158 personas atendidas en lo corrido del año.  Estas personas se beneficiaron de las acciones de mitigación del riesgo y educación en autocuidado para la preveción del COVID-19. </t>
  </si>
  <si>
    <t>MARZO: Se realiza informe del desarrollo de la ZOE en las instituciones educativas Rufino Sur y Ciudadela de Occidente, en el cual se relaciona las acciones  desarrolladas durante el primer trimestre del año.</t>
  </si>
  <si>
    <t>781 Estudiantes, madres sustitutas, población general</t>
  </si>
  <si>
    <t>Enero: A la espera de la contratación del recurso humano que desarrollará dichas actividades.                                                  Febrero: en este periodo se logró abordar un total de 280 personas en su mayoría estudiantes de contextos educativos públicos: Eudoro Granada, Ciudadela de occidente, Gabriela Mistral, adolescentes y madres sustitutas del programa Cepas.; población residente en asentamientos Los Naranjos y población migrante.
Marzo: En el mes de marzo se continuo el apoyo a instituciones educativas, SENA y programa Cepas; asi se logró abordar un total de 501 personas.</t>
  </si>
  <si>
    <t>408 Estudiantes</t>
  </si>
  <si>
    <t>Febrero: en este periodo se logró abordar un total de 133 adolescentes (estudiantes)  de contextos educativos públicos: Eudoro Granada,  Gabriela Mistral. 
Marzo: se abordan estudiantes en instituciones educativas (bosques de pinares, Gabriela Mistral) con actividades de prevención, se logra abordar un total de 275 adolescentes.</t>
  </si>
  <si>
    <t xml:space="preserve"> En proceso , El informe se realizará con corte al mes de junio para dar cuenta de las acciones en salud realizadas con población victima durante el primer semestre.</t>
  </si>
  <si>
    <t>En proceso, : El informe será realizado hacía el mes de diciembre con la información correspondiente a las acciones de salud mental contempladas en la politica para el año 2022.</t>
  </si>
  <si>
    <t xml:space="preserve">Febrero: Se realizó capacitacion a 31 personas en todos los cursos de vida.                                                                                                                              Marzo: Se realizó capacitacion a 211 personas en todos los cursos de vida.  </t>
  </si>
  <si>
    <t>Enero:  Se brindo educacion  a 34 personas todos los cursos de vida en el manejo integral de residuos, fomento de prácticas de consumo responsable y separación en la fuente 
Febrero: Se brindo educacion a 323 personas todos los cursos de vida en el manejo integral de residuos, fomento de practicas de consumo responsable y separacion en la fuente.
Marzo: Se brindo educacion a 474 personas de todos los cursos de vida en el manejo integral de residuos, fomento de practica de consumo responasable y separacion en la fuente.</t>
  </si>
  <si>
    <t>En proceso,Se esta ajustando cronograma y cumpliendo requerimientos realizados por la Instituciones Educativas Privadas</t>
  </si>
  <si>
    <t>poblacion del municipio</t>
  </si>
  <si>
    <t xml:space="preserve">Enero: Se realizaron 32 visitas  con acciones de IVC
Febrero: Se realizaron 382 visitas con acciones de IVC                            Marzo: Se realizaron 484 visitas con acciones de IVC  </t>
  </si>
  <si>
    <t>Enero: Se revisaron 10 planes de bioseguridad en establecimientos  para la prevencion del covid.
Febrero: Se revisaron 307 planes de bioseguridad en establecimientos  para la prevencion del covid.
Marzo: Se revisaron 438 planes de bioseguridad en establecimientos para la prevencion del covid-19.</t>
  </si>
  <si>
    <t>En proceso recopilando informacion y estudios previos para contratacion de analisis de agua de consumo humano.</t>
  </si>
  <si>
    <t>ENERO:  Se intervinieron 45 trabajadores Administrativos de la institucion universitaria EAN   sobre la  importancia de las medidas preventivas para evitar el contagio de COVID 19. 
FEBRERO:Se cubrieron 146 trabajadores formales con acciones educativas de promocion de la salud, seguridad en el trabajo.  
MARZO:  Se intervinieron 199 trabajadores formales con acciones educativas de promocion de la salud, seguridad en el trabajo</t>
  </si>
  <si>
    <t>FEBRERO:  Se sensibilizo 483 trabajadores informales frente a riesgos para la salud por sus ocupaciones
MARZO:  Se sensibilizo a 665 trabajadores informales frente a los riesgos para la salud por sus ocupaciones. Se sensibilizo adicional a 148 trabajadores, para un total de 1148.</t>
  </si>
  <si>
    <t>ENERO:  Se verifico  la implementacion de los protocolos de bioseguridad para evitar el contagio del Covid 19  a  4 entornos laborales
FEBRERO:  Se visitaron 19  entornos laborales formales donde se verifico los protocolos de bioseguridad para la prevencion del COVID 19.  
MARZO:  Se visitaron 11 entornos laborales formales verificando la implementacion de los protocolos de bioseguridad para la prevencion del COVID 19</t>
  </si>
  <si>
    <t>En proceso, : El informe será realizado hacía el mes de diciembre con la información correspondiente a las acciones  realizadas.</t>
  </si>
  <si>
    <t>Marzo: Intervención en actividad  desarrollada en el cuarto piso de la gobernación, también en ips salud pyp SAS, y salud del Caribe sur</t>
  </si>
  <si>
    <t xml:space="preserve">En proceso , El informe se realizará con corte al mes de junio </t>
  </si>
  <si>
    <t>ENERO: Se tomó el total de usuarios Tb  que ingresaron con baciloscopia positiva para el año 2021 (81) y los que han egresado como curados (16).                                                                                                 FEBRERO: Se tomó el total de usuarios Tb  que ingresaron con baciloscopia positiva para el año 2021 (80 -AJUSTADO EL DATO  YA QUE SE EVIDENCIO USUARIO DE OTRO MUNICIPIO REPORTADO CON RESIDENCIA ARMENIA) y los que han egresado como curados (19).  
MARZO: Se tomó el total de usuarios Tb  que ingresaron con baciloscopia positiva para el año 2021 (80) y los que han egresado como curados (23).</t>
  </si>
  <si>
    <t>Enero:se realiza evaluaciòn de coberturas de vacunaciòn en el municipio, con corte a 31 de enero encontrando cumplimiento para trazadores asì con una meta esperada de 7.92%:                                                                                     Menor de 1 año 3ras pentavalente: Cobertura no ùtil: 7,66%                                                                               De 1 año con triple viral: Cobertura no ùtil: 7,18%                                                                                   De 5 años con triple viral: Cobertura  ùtil: 8,91%
Febrero: Febrero:se realiza evaluaciòn de coberturas de vacunaciòn en el municipio, con corte a 31 de enero encontrando cumplimiento para trazadores asì: con una meta esperada de 15,84%:                                                                                     Menor de 1 año 3ras pentavalente: Cobertura no ùtil: 14,06%                                                                               De 1 año con triple viral: Cobertura no ùtil: 14,08%                                                                                   De 5 años con triple viral: Cobertura  ùtil: 14,16%
Marzo: Se presenta 3 seguimiento mensual de coberturas de biologicos</t>
  </si>
  <si>
    <t xml:space="preserve">Enero: Durante este mes,  persiste fallas en el sistema nominal PAI WEB por proceso de migracion, con fallas constantes del sistema, aun siguen pendientes ajustes por realizar desde nivel nacional que no se ha logrado ingresar todos usuarios vacunados en el sistema, no se realiza seguimiento de porcentaje de ingreso al sistema de informaciòn nominal, sin embargo se evalua como esta cada IPS por informacion suministrada por cada uno con corte a 18 de febrero, donde 6 IPS estan registrando diciembre 2021, 4 IPS estan al dia y 3 IPS digitando noviembre 2021.
Febrero: Durante este mes,  se intenta bajar registros diarios pero por fallas del sistema no es posible para realizar seguimiento de porcentaje de ingreso al sistema de informaciòn nominal, sin embargo se evalua como esta cada IPS por informacion suministrada por cada uno con corte a 24 de febrero: seis IPS con al dia (Neuromedica, Redsalud, Sinergia, Virrey Solis, Clinica del Cafe, Idime), 3 IPS con atrasos de digitacion (Salud del Caribe, Sanitas y Sagrada Familia), 2 con atrasos de meses anteriores por multiples incidencias (Policia, HSJD). Se realiza seguimiento a incidencias reportadas por las IPS y se envian a la Secretaria de Salud Departamental para su gestion.  
Marzo: Se realiza 3 seguimiento mensual al sistema Paiweb       </t>
  </si>
  <si>
    <t>Enero: se realizo comité epidemiologico del mes de enero semanas 1,2,3 y 4.
Febrero: se realizo comité epidemiologico del mes de febrero semanas 5, 6, 7 y 8.
Marzo: Se realizo comité epidemiologico del mes de marzo semanas 9,10,11 y 12</t>
  </si>
  <si>
    <t>En proceso , El informe se realizará con corte al mes de junio para dar cuenta de las acciones en salud</t>
  </si>
  <si>
    <t xml:space="preserve">En proceso </t>
  </si>
  <si>
    <t xml:space="preserve"> Se presenta 1 informe trimestral de barrios priorizados para intervención por número de casos e índices aédicos                              </t>
  </si>
  <si>
    <t>Enero: No se presentaron casos de dengue grave durante el mes. Se entregó informe vía correo electrónico a la Jefe de la Oficina de Salud,  donde se  detalla situación de casos graves debido a ETV.  Copia del informe reposa en los archivos del proyecto Mas control de ETV.  
Febrero:  No se presentaron casos de dengue grave durante el mes. Se entregó informe vía correo electrónico a la Jefe de la Oficina de Salud,  donde se  detalla situación de casos graves debido a ETV                                     
Marzo: Se presentaron 2 casos de dengue grave en el trimestre de enero a marzo. Se entregó informe el cual fue enviado a la Jefe de Salud Pública y reposa  en los archivos del proyecto Promoción de la salud y gestión del riesgo en vetores</t>
  </si>
  <si>
    <t>Se presenta 1 informe bimensual de inteligencia epidemiológica</t>
  </si>
  <si>
    <t>Se presenta 1 informe trimestral de monitoreo de intervención a sumideros</t>
  </si>
  <si>
    <t>Se presenta 1 informe trimestral sobre el funcionamiento de la estrategia EGI</t>
  </si>
  <si>
    <t xml:space="preserve">73 establecimientos inspeccionados. </t>
  </si>
  <si>
    <t>En proceso,  El informe será realizado hacía el mes de diciembre con la información correspondiente a las acciones  realizadas.</t>
  </si>
  <si>
    <t>Febrero: se realiza intervención en el inquilinato el Castillo a 22 migrantes.                                                     Marzo: se realiza intervención a personas migrantes atendidos y educados en acciones de salud pública a un total de 70 migrantes</t>
  </si>
  <si>
    <t>Febrero: Se realiza intervención en Asentamientos subnormales, Naranjos Bajo, el Milagro y el recuerdo a un total de 132 personas.                          Marzo:  Se realiza intervención a personas en asentamientos subnormales atendidos y educados en acciones de salud publica a un total de  128 personas</t>
  </si>
  <si>
    <t>Febrero: se realiza intervención en los barrios Arrayanes, la Linda, Jesús María Ocampo, Villa Claudia, Serrania, Simón Bolivar, Pinares, Los Naranjos, San Francisco, los Quindos y Manantiales a un total de 553 personas.                                     Marzo: se realiza intervención en educación en autocuidado para la prevención del Covid-19 a un total de 319 personas</t>
  </si>
  <si>
    <t>Febrero: se Activa COVECOM en el Hogar Infantil la Unión y se capacita integrantes del COVECOM  Canitas del café (grupo adulto mayor).                         Marzo: en este mes no se activan COVECOM sin embargo se  realizan capacitaciones a 4 COVECOM 3 de estos se encuentran activos desde el 2021.</t>
  </si>
  <si>
    <t>RENTAS CEDIDAS/PROPIOS</t>
  </si>
  <si>
    <t>116.01.2.3.19.1903.0300.011.1903034.046</t>
  </si>
  <si>
    <t>PROPIOS. RENDIMIENTOS , SGP, ULTIMA DOCEEAVA</t>
  </si>
  <si>
    <t>116.01.2.3.19.1906.0300.011.1906024.210</t>
  </si>
  <si>
    <t>1116.01.2.3.19.1903.0300.011.1903034.017</t>
  </si>
  <si>
    <t>116.01.2.3.19.1905.0300.012.1905015.210</t>
  </si>
  <si>
    <t>116.01.2.3.19.1905.0300.012.1905014.017</t>
  </si>
  <si>
    <t>116.01.2.3.19.1903.0300.013.1903001.210</t>
  </si>
  <si>
    <t>116.01.2.3.19.1903.0300.016.1903038.001</t>
  </si>
  <si>
    <t>116.01.2.3.19.1903.0300.025.1903031.210</t>
  </si>
  <si>
    <t>SGP, PROPIOS</t>
  </si>
  <si>
    <t>116.01.2.3.19.1905.0300.021.1905022.210</t>
  </si>
  <si>
    <t>116.01.2.3.19.1905.0300.021.1905014.017</t>
  </si>
  <si>
    <t>116.01.2.3.19.1903.0300.018.1903001.210</t>
  </si>
  <si>
    <t>SGP,PROPIOS</t>
  </si>
  <si>
    <t>116.01.2.3.19.1905.0300.015.1905027.014</t>
  </si>
  <si>
    <t>116.01.2.3.19.1903.0300.017.1903011.017</t>
  </si>
  <si>
    <t>SGP/PROPIOS</t>
  </si>
  <si>
    <t xml:space="preserve">Para el funcionamiento de la Secretaria de Salud  se realizo contratacion de personal para el area juridica , financiera  y apoyo a la poblacion pobre no afiliada,  adiccionalmente la compra de insumos para el normal funcionaliento de la secretaria de salud </t>
  </si>
  <si>
    <t>secretaria de salud</t>
  </si>
  <si>
    <t>116.01.2.3.19.1903.0300.016.1903038.017</t>
  </si>
  <si>
    <t>116.01.2.3.19.1903.0300.016.1903038.046</t>
  </si>
  <si>
    <t>116.01.2.3.2.02.02.009.00.00.1905024.019.91122.210</t>
  </si>
  <si>
    <t>'116.01.2.3.2.02.02.009.00.00.1903011.009.91122.016</t>
  </si>
  <si>
    <t>'116.01.2.3.2.02.02.009.00.00.1905015.009.91122.016</t>
  </si>
  <si>
    <t>116.01.2.1.2.02.02.008.00.00.1903011.009.87154.016</t>
  </si>
  <si>
    <t>116.01.2.3.2.02.02.009.00.00.1905021.010.91122.210</t>
  </si>
  <si>
    <t>116.01.2.3.2.02.02.009.00.00.1905021.010.91122.017</t>
  </si>
  <si>
    <t xml:space="preserve"> </t>
  </si>
  <si>
    <t xml:space="preserve">  </t>
  </si>
  <si>
    <t>Fecha: 29/12/2020</t>
  </si>
  <si>
    <t>Versión: 006</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</si>
</sst>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
    <numFmt numFmtId="185" formatCode="&quot;$&quot;\ #,##0.00"/>
    <numFmt numFmtId="186" formatCode="&quot;$&quot;\ #,##0.0"/>
    <numFmt numFmtId="187" formatCode="[$-240A]dddd\,\ d\ &quot;de&quot;\ mmmm\ &quot;de&quot;\ yyyy"/>
    <numFmt numFmtId="188" formatCode="[$-240A]h:mm:ss\ AM/PM"/>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Red]0"/>
    <numFmt numFmtId="194" formatCode="0.000"/>
    <numFmt numFmtId="195" formatCode="0.0"/>
    <numFmt numFmtId="196" formatCode="0.0%"/>
  </numFmts>
  <fonts count="55">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0"/>
      <color indexed="10"/>
      <name val="Arial"/>
      <family val="2"/>
    </font>
    <font>
      <sz val="9"/>
      <name val="Tahoma"/>
      <family val="2"/>
    </font>
    <font>
      <b/>
      <sz val="9"/>
      <name val="Tahoma"/>
      <family val="2"/>
    </font>
    <font>
      <sz val="12"/>
      <name val="Arial"/>
      <family val="2"/>
    </font>
    <font>
      <b/>
      <sz val="12"/>
      <name val="Arial"/>
      <family val="2"/>
    </font>
    <font>
      <sz val="10"/>
      <color indexed="8"/>
      <name val="Arial"/>
      <family val="2"/>
    </font>
    <font>
      <sz val="8"/>
      <name val="Arial"/>
      <family val="2"/>
    </font>
    <font>
      <sz val="9"/>
      <name val="Arial"/>
      <family val="2"/>
    </font>
    <font>
      <u val="single"/>
      <sz val="10"/>
      <color indexed="12"/>
      <name val="Arial"/>
      <family val="2"/>
    </font>
    <font>
      <u val="single"/>
      <sz val="10"/>
      <color indexed="20"/>
      <name val="Arial"/>
      <family val="2"/>
    </font>
    <font>
      <b/>
      <sz val="11"/>
      <color indexed="23"/>
      <name val="Calibri"/>
      <family val="2"/>
    </font>
    <font>
      <b/>
      <sz val="10"/>
      <color indexed="8"/>
      <name val="Arial"/>
      <family val="2"/>
    </font>
    <font>
      <sz val="11"/>
      <color indexed="8"/>
      <name val="Arial"/>
      <family val="2"/>
    </font>
    <font>
      <b/>
      <sz val="11"/>
      <color indexed="8"/>
      <name val="Arial"/>
      <family val="2"/>
    </font>
    <font>
      <sz val="8"/>
      <color indexed="8"/>
      <name val="Tahoma"/>
      <family val="2"/>
    </font>
    <font>
      <sz val="10"/>
      <color indexed="8"/>
      <name val="Calibri"/>
      <family val="2"/>
    </font>
    <font>
      <sz val="10"/>
      <color indexed="63"/>
      <name val="Arial"/>
      <family val="2"/>
    </font>
    <font>
      <sz val="8"/>
      <name val="Segoe UI"/>
      <family val="2"/>
    </font>
    <font>
      <u val="single"/>
      <sz val="10"/>
      <color theme="10"/>
      <name val="Arial"/>
      <family val="2"/>
    </font>
    <font>
      <u val="single"/>
      <sz val="10"/>
      <color theme="11"/>
      <name val="Arial"/>
      <family val="2"/>
    </font>
    <font>
      <b/>
      <sz val="11"/>
      <color rgb="FF6F6F6E"/>
      <name val="Calibri"/>
      <family val="2"/>
    </font>
    <font>
      <b/>
      <sz val="11"/>
      <color theme="0"/>
      <name val="Calibri"/>
      <family val="2"/>
    </font>
    <font>
      <sz val="11"/>
      <color theme="1"/>
      <name val="Calibri"/>
      <family val="2"/>
    </font>
    <font>
      <b/>
      <sz val="10"/>
      <color theme="1"/>
      <name val="Arial"/>
      <family val="2"/>
    </font>
    <font>
      <sz val="11"/>
      <color theme="1"/>
      <name val="Arial"/>
      <family val="2"/>
    </font>
    <font>
      <sz val="10"/>
      <color theme="1"/>
      <name val="Arial"/>
      <family val="2"/>
    </font>
    <font>
      <sz val="10"/>
      <color rgb="FF000000"/>
      <name val="Arial"/>
      <family val="2"/>
    </font>
    <font>
      <b/>
      <sz val="11"/>
      <color theme="1"/>
      <name val="Arial"/>
      <family val="2"/>
    </font>
    <font>
      <sz val="11"/>
      <color rgb="FF000000"/>
      <name val="Arial"/>
      <family val="2"/>
    </font>
    <font>
      <sz val="10"/>
      <color rgb="FFFF0000"/>
      <name val="Arial"/>
      <family val="2"/>
    </font>
    <font>
      <sz val="8"/>
      <color rgb="FF000000"/>
      <name val="Tahoma"/>
      <family val="2"/>
    </font>
    <font>
      <sz val="10"/>
      <color rgb="FF222222"/>
      <name val="Arial"/>
      <family val="2"/>
    </font>
    <font>
      <sz val="10"/>
      <color rgb="FF00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rgb="FFFFFF99"/>
        <bgColor indexed="64"/>
      </patternFill>
    </fill>
    <fill>
      <patternFill patternType="solid">
        <fgColor theme="8" tint="0.5999900102615356"/>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style="medium"/>
      <top style="medium"/>
      <bottom style="medium"/>
    </border>
    <border>
      <left style="medium"/>
      <right style="medium"/>
      <top style="medium"/>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style="thin"/>
      <top style="thin"/>
      <bottom style="mediu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thin"/>
      <bottom style="medium"/>
    </border>
    <border>
      <left style="medium"/>
      <right style="thin"/>
      <top style="thin"/>
      <bottom style="medium"/>
    </border>
    <border>
      <left style="thin"/>
      <right>
        <color indexed="63"/>
      </right>
      <top style="thin"/>
      <bottom style="medium"/>
    </border>
    <border>
      <left style="medium"/>
      <right style="thin"/>
      <top style="medium"/>
      <bottom style="thin"/>
    </border>
    <border>
      <left style="thin"/>
      <right style="medium"/>
      <top style="medium"/>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9" fillId="3" borderId="0" applyNumberFormat="0" applyBorder="0" applyAlignment="0" applyProtection="0"/>
    <xf numFmtId="0" fontId="41" fillId="22" borderId="5">
      <alignment horizontal="center" vertical="center" wrapText="1"/>
      <protection/>
    </xf>
    <xf numFmtId="0" fontId="42" fillId="23" borderId="6">
      <alignment horizontal="center" vertical="center" wrapText="1"/>
      <protection/>
    </xf>
    <xf numFmtId="171" fontId="0" fillId="0" borderId="0" applyFill="0" applyBorder="0" applyAlignment="0" applyProtection="0"/>
    <xf numFmtId="169" fontId="0" fillId="0" borderId="0" applyFill="0" applyBorder="0" applyAlignment="0" applyProtection="0"/>
    <xf numFmtId="171" fontId="1"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177" fontId="0" fillId="0" borderId="0" applyFill="0" applyBorder="0" applyAlignment="0" applyProtection="0"/>
    <xf numFmtId="0" fontId="10" fillId="24" borderId="0" applyNumberFormat="0" applyBorder="0" applyAlignment="0" applyProtection="0"/>
    <xf numFmtId="0" fontId="43" fillId="0" borderId="0">
      <alignment/>
      <protection/>
    </xf>
    <xf numFmtId="0" fontId="0" fillId="0" borderId="0">
      <alignment/>
      <protection/>
    </xf>
    <xf numFmtId="0" fontId="43" fillId="0" borderId="0">
      <alignment/>
      <protection/>
    </xf>
    <xf numFmtId="0" fontId="0" fillId="25" borderId="7" applyNumberFormat="0" applyAlignment="0" applyProtection="0"/>
    <xf numFmtId="9" fontId="0" fillId="0" borderId="0" applyFill="0" applyBorder="0" applyAlignment="0" applyProtection="0"/>
    <xf numFmtId="9" fontId="1" fillId="0" borderId="0" applyFont="0" applyFill="0" applyBorder="0" applyAlignment="0" applyProtection="0"/>
    <xf numFmtId="0" fontId="11" fillId="16"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7" fillId="0" borderId="10" applyNumberFormat="0" applyFill="0" applyAlignment="0" applyProtection="0"/>
    <xf numFmtId="0" fontId="14" fillId="0" borderId="11" applyNumberFormat="0" applyFill="0" applyAlignment="0" applyProtection="0"/>
  </cellStyleXfs>
  <cellXfs count="349">
    <xf numFmtId="0" fontId="0" fillId="0" borderId="0" xfId="0" applyAlignment="1">
      <alignment/>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84" fontId="0" fillId="0" borderId="0" xfId="0" applyNumberFormat="1" applyFont="1" applyAlignment="1">
      <alignment horizontal="right" vertical="center" wrapText="1"/>
    </xf>
    <xf numFmtId="0" fontId="20" fillId="0" borderId="12" xfId="0" applyFont="1" applyBorder="1" applyAlignment="1">
      <alignment vertical="center" wrapText="1"/>
    </xf>
    <xf numFmtId="0" fontId="18" fillId="0" borderId="0" xfId="0" applyFont="1" applyFill="1" applyAlignment="1">
      <alignment vertical="center"/>
    </xf>
    <xf numFmtId="0" fontId="20" fillId="0" borderId="12" xfId="0" applyFont="1" applyBorder="1" applyAlignment="1">
      <alignment horizontal="center" vertical="center" wrapText="1"/>
    </xf>
    <xf numFmtId="0" fontId="0" fillId="0" borderId="0" xfId="0" applyFont="1" applyFill="1" applyAlignment="1">
      <alignment horizontal="left" vertical="center" wrapText="1"/>
    </xf>
    <xf numFmtId="0" fontId="24" fillId="0" borderId="0" xfId="0" applyFont="1" applyFill="1" applyBorder="1" applyAlignment="1">
      <alignment vertical="center"/>
    </xf>
    <xf numFmtId="0" fontId="25" fillId="26" borderId="0" xfId="0" applyFont="1" applyFill="1" applyBorder="1" applyAlignment="1">
      <alignment horizontal="center" vertical="center" wrapText="1"/>
    </xf>
    <xf numFmtId="0" fontId="25" fillId="26" borderId="13"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26" borderId="0" xfId="0" applyFont="1" applyFill="1" applyBorder="1" applyAlignment="1">
      <alignment horizontal="center" vertical="center" wrapText="1"/>
    </xf>
    <xf numFmtId="0" fontId="18" fillId="27" borderId="14" xfId="0" applyFont="1" applyFill="1" applyBorder="1" applyAlignment="1">
      <alignment horizontal="center" vertical="center" wrapText="1"/>
    </xf>
    <xf numFmtId="0" fontId="18" fillId="0" borderId="15"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18" fillId="28" borderId="16" xfId="0" applyFont="1" applyFill="1" applyBorder="1" applyAlignment="1" applyProtection="1">
      <alignment horizontal="center" vertical="center" wrapText="1"/>
      <protection locked="0"/>
    </xf>
    <xf numFmtId="0" fontId="18" fillId="29" borderId="16" xfId="0" applyFont="1" applyFill="1" applyBorder="1" applyAlignment="1">
      <alignment horizontal="center" vertical="center" wrapText="1"/>
    </xf>
    <xf numFmtId="0" fontId="18" fillId="29" borderId="17" xfId="0" applyFont="1" applyFill="1" applyBorder="1" applyAlignment="1" applyProtection="1">
      <alignment horizontal="center" vertical="center" wrapText="1"/>
      <protection locked="0"/>
    </xf>
    <xf numFmtId="0" fontId="18" fillId="29" borderId="18" xfId="0" applyFont="1" applyFill="1" applyBorder="1" applyAlignment="1" applyProtection="1">
      <alignment horizontal="center" vertical="center" wrapText="1"/>
      <protection locked="0"/>
    </xf>
    <xf numFmtId="0" fontId="18" fillId="27" borderId="19" xfId="0" applyFont="1" applyFill="1" applyBorder="1" applyAlignment="1">
      <alignment vertical="center" wrapText="1"/>
    </xf>
    <xf numFmtId="0" fontId="18" fillId="27" borderId="15" xfId="0" applyFont="1" applyFill="1" applyBorder="1" applyAlignment="1">
      <alignment vertical="center" wrapText="1"/>
    </xf>
    <xf numFmtId="10" fontId="18" fillId="27" borderId="15" xfId="0" applyNumberFormat="1" applyFont="1" applyFill="1" applyBorder="1" applyAlignment="1">
      <alignment vertical="center" wrapText="1"/>
    </xf>
    <xf numFmtId="0" fontId="18" fillId="27" borderId="20" xfId="0" applyFont="1" applyFill="1" applyBorder="1" applyAlignment="1">
      <alignment vertical="center" wrapText="1"/>
    </xf>
    <xf numFmtId="184" fontId="18" fillId="27" borderId="16" xfId="0" applyNumberFormat="1" applyFont="1" applyFill="1" applyBorder="1" applyAlignment="1">
      <alignment horizontal="center" vertical="center" wrapText="1"/>
    </xf>
    <xf numFmtId="184" fontId="18" fillId="27" borderId="20" xfId="0" applyNumberFormat="1" applyFont="1" applyFill="1" applyBorder="1" applyAlignment="1">
      <alignment horizontal="center" vertical="center" wrapText="1"/>
    </xf>
    <xf numFmtId="10" fontId="18" fillId="27" borderId="20" xfId="0" applyNumberFormat="1" applyFont="1" applyFill="1" applyBorder="1" applyAlignment="1">
      <alignment horizontal="center" vertical="center" wrapText="1"/>
    </xf>
    <xf numFmtId="0" fontId="20" fillId="0" borderId="18" xfId="0" applyFont="1" applyBorder="1" applyAlignment="1">
      <alignment vertical="center" wrapText="1"/>
    </xf>
    <xf numFmtId="0" fontId="20" fillId="0" borderId="18" xfId="0" applyFont="1" applyBorder="1" applyAlignment="1">
      <alignment horizontal="left" vertical="center" wrapText="1"/>
    </xf>
    <xf numFmtId="0" fontId="20" fillId="0" borderId="18" xfId="0" applyFont="1" applyBorder="1" applyAlignment="1">
      <alignment horizontal="center" vertical="center" wrapText="1"/>
    </xf>
    <xf numFmtId="10" fontId="0" fillId="30" borderId="21" xfId="0" applyNumberFormat="1" applyFont="1" applyFill="1" applyBorder="1" applyAlignment="1">
      <alignment horizontal="center" vertical="center" wrapText="1"/>
    </xf>
    <xf numFmtId="0" fontId="44" fillId="31" borderId="22" xfId="0" applyFont="1" applyFill="1" applyBorder="1" applyAlignment="1">
      <alignment horizontal="center" vertical="center" wrapText="1"/>
    </xf>
    <xf numFmtId="1" fontId="0" fillId="0" borderId="22" xfId="0" applyNumberFormat="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1" fontId="0" fillId="0" borderId="21" xfId="0" applyNumberFormat="1" applyBorder="1" applyAlignment="1">
      <alignment horizontal="center" vertical="center" wrapText="1"/>
    </xf>
    <xf numFmtId="184" fontId="0" fillId="0" borderId="21" xfId="0" applyNumberFormat="1" applyBorder="1" applyAlignment="1">
      <alignment horizontal="center" vertical="center" wrapText="1"/>
    </xf>
    <xf numFmtId="10" fontId="0" fillId="0" borderId="21" xfId="0" applyNumberFormat="1" applyBorder="1" applyAlignment="1">
      <alignment horizontal="center" vertical="center" wrapText="1"/>
    </xf>
    <xf numFmtId="184" fontId="0" fillId="0" borderId="21" xfId="0" applyNumberFormat="1" applyBorder="1" applyAlignment="1">
      <alignment horizontal="left" vertical="top" wrapText="1"/>
    </xf>
    <xf numFmtId="0" fontId="0" fillId="0" borderId="23" xfId="0" applyBorder="1" applyAlignment="1">
      <alignment horizontal="center" vertical="center" wrapText="1"/>
    </xf>
    <xf numFmtId="3" fontId="45" fillId="0" borderId="21" xfId="0" applyNumberFormat="1" applyFont="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left" vertical="center" wrapText="1"/>
    </xf>
    <xf numFmtId="0" fontId="45" fillId="0" borderId="21" xfId="0" applyFont="1" applyBorder="1" applyAlignment="1">
      <alignment horizontal="center" vertical="center"/>
    </xf>
    <xf numFmtId="0" fontId="44" fillId="0" borderId="21" xfId="0" applyFont="1" applyBorder="1" applyAlignment="1">
      <alignment horizontal="left" vertical="center" wrapText="1"/>
    </xf>
    <xf numFmtId="0" fontId="46" fillId="0" borderId="21" xfId="49" applyFont="1" applyFill="1" applyBorder="1">
      <alignment horizontal="center" vertical="center" wrapText="1"/>
      <protection/>
    </xf>
    <xf numFmtId="0" fontId="46" fillId="0" borderId="21" xfId="0" applyFont="1" applyBorder="1" applyAlignment="1">
      <alignment vertical="center" wrapText="1"/>
    </xf>
    <xf numFmtId="0" fontId="46" fillId="0" borderId="21" xfId="0" applyFont="1" applyBorder="1" applyAlignment="1">
      <alignment horizontal="center" vertical="center" wrapText="1"/>
    </xf>
    <xf numFmtId="9" fontId="46" fillId="0" borderId="21" xfId="0" applyNumberFormat="1" applyFont="1" applyBorder="1" applyAlignment="1">
      <alignment horizontal="center" vertical="center" wrapText="1"/>
    </xf>
    <xf numFmtId="0" fontId="46" fillId="0" borderId="21" xfId="0" applyFont="1" applyBorder="1" applyAlignment="1">
      <alignment horizontal="left" vertical="center" wrapText="1"/>
    </xf>
    <xf numFmtId="9" fontId="46" fillId="0" borderId="24" xfId="0" applyNumberFormat="1" applyFont="1" applyBorder="1" applyAlignment="1">
      <alignment horizontal="center" vertical="center" wrapText="1"/>
    </xf>
    <xf numFmtId="0" fontId="0" fillId="0" borderId="21" xfId="0" applyBorder="1" applyAlignment="1" quotePrefix="1">
      <alignment horizontal="center" vertical="center" wrapText="1"/>
    </xf>
    <xf numFmtId="0" fontId="46" fillId="0" borderId="24" xfId="0" applyFont="1" applyBorder="1" applyAlignment="1">
      <alignment horizontal="center" vertical="center" wrapText="1"/>
    </xf>
    <xf numFmtId="0" fontId="0" fillId="0" borderId="21" xfId="0" applyBorder="1" applyAlignment="1" quotePrefix="1">
      <alignment horizontal="left" vertical="center"/>
    </xf>
    <xf numFmtId="0" fontId="47" fillId="0" borderId="21" xfId="0" applyFont="1" applyBorder="1" applyAlignment="1">
      <alignment vertical="center" wrapText="1"/>
    </xf>
    <xf numFmtId="1" fontId="47" fillId="0" borderId="21" xfId="0" applyNumberFormat="1" applyFont="1" applyBorder="1" applyAlignment="1">
      <alignment horizontal="center" vertical="center" wrapText="1"/>
    </xf>
    <xf numFmtId="0" fontId="47" fillId="0" borderId="21" xfId="0" applyFont="1" applyBorder="1" applyAlignment="1">
      <alignment horizontal="center" vertical="center" wrapText="1"/>
    </xf>
    <xf numFmtId="0" fontId="0" fillId="0" borderId="21" xfId="0" applyBorder="1" applyAlignment="1" quotePrefix="1">
      <alignment horizontal="center" vertical="center"/>
    </xf>
    <xf numFmtId="0" fontId="44" fillId="0" borderId="21" xfId="0" applyFont="1" applyBorder="1" applyAlignment="1">
      <alignment horizontal="center" vertical="center" wrapText="1"/>
    </xf>
    <xf numFmtId="0" fontId="46" fillId="0" borderId="21" xfId="0" applyFont="1" applyBorder="1" applyAlignment="1">
      <alignment horizontal="justify" vertical="center" wrapText="1"/>
    </xf>
    <xf numFmtId="9" fontId="0" fillId="0" borderId="21" xfId="0" applyNumberFormat="1" applyBorder="1" applyAlignment="1">
      <alignment horizontal="center" vertical="center" wrapText="1"/>
    </xf>
    <xf numFmtId="1" fontId="46" fillId="0" borderId="21" xfId="0" applyNumberFormat="1" applyFont="1" applyBorder="1" applyAlignment="1">
      <alignment horizontal="center" vertical="center" wrapText="1"/>
    </xf>
    <xf numFmtId="3" fontId="45" fillId="0" borderId="25" xfId="0" applyNumberFormat="1" applyFont="1" applyBorder="1" applyAlignment="1">
      <alignment horizontal="center" vertical="center"/>
    </xf>
    <xf numFmtId="0" fontId="20" fillId="0" borderId="21" xfId="0" applyFont="1" applyBorder="1" applyAlignment="1">
      <alignment vertical="center"/>
    </xf>
    <xf numFmtId="1" fontId="45" fillId="0" borderId="21" xfId="0" applyNumberFormat="1" applyFont="1" applyBorder="1" applyAlignment="1">
      <alignment horizontal="center" vertical="center"/>
    </xf>
    <xf numFmtId="1" fontId="45" fillId="0" borderId="21" xfId="0" applyNumberFormat="1" applyFont="1" applyBorder="1" applyAlignment="1">
      <alignment horizontal="center" vertical="center" wrapText="1"/>
    </xf>
    <xf numFmtId="0" fontId="45" fillId="0" borderId="21" xfId="0" applyFont="1" applyBorder="1" applyAlignment="1">
      <alignment horizontal="center" vertical="center" wrapText="1"/>
    </xf>
    <xf numFmtId="3" fontId="46" fillId="0" borderId="21" xfId="0" applyNumberFormat="1" applyFont="1" applyBorder="1" applyAlignment="1">
      <alignment horizontal="center" vertical="center" wrapText="1"/>
    </xf>
    <xf numFmtId="3" fontId="46" fillId="0" borderId="24" xfId="0" applyNumberFormat="1" applyFont="1" applyBorder="1" applyAlignment="1">
      <alignment horizontal="center" vertical="center" wrapText="1"/>
    </xf>
    <xf numFmtId="1" fontId="45" fillId="0" borderId="25" xfId="0" applyNumberFormat="1" applyFont="1" applyBorder="1" applyAlignment="1">
      <alignment horizontal="center" vertical="center" wrapText="1"/>
    </xf>
    <xf numFmtId="194" fontId="0" fillId="0" borderId="21" xfId="0" applyNumberFormat="1" applyBorder="1" applyAlignment="1">
      <alignment horizontal="center" vertical="center" wrapText="1"/>
    </xf>
    <xf numFmtId="10" fontId="0" fillId="0" borderId="0" xfId="0" applyNumberFormat="1" applyAlignment="1">
      <alignment horizontal="center" vertical="center"/>
    </xf>
    <xf numFmtId="0" fontId="48" fillId="0" borderId="21" xfId="0" applyFont="1" applyBorder="1" applyAlignment="1">
      <alignment horizontal="center" vertical="center"/>
    </xf>
    <xf numFmtId="0" fontId="49" fillId="0" borderId="21" xfId="0" applyFont="1" applyBorder="1" applyAlignment="1">
      <alignment vertical="center" wrapText="1"/>
    </xf>
    <xf numFmtId="1" fontId="49" fillId="0" borderId="21" xfId="0" applyNumberFormat="1" applyFont="1" applyBorder="1" applyAlignment="1">
      <alignment horizontal="center" vertical="center" wrapText="1"/>
    </xf>
    <xf numFmtId="0" fontId="49" fillId="0" borderId="21" xfId="0" applyFont="1" applyBorder="1" applyAlignment="1">
      <alignment horizontal="center" vertical="center" wrapText="1"/>
    </xf>
    <xf numFmtId="0" fontId="0" fillId="0" borderId="21" xfId="0" applyBorder="1" applyAlignment="1" quotePrefix="1">
      <alignment horizontal="left" vertical="center" wrapText="1"/>
    </xf>
    <xf numFmtId="0" fontId="0" fillId="0" borderId="26" xfId="0" applyBorder="1" applyAlignment="1">
      <alignment horizontal="center" vertical="center" wrapText="1"/>
    </xf>
    <xf numFmtId="0" fontId="0" fillId="0" borderId="26" xfId="0" applyBorder="1" applyAlignment="1" quotePrefix="1">
      <alignment horizontal="left" vertical="center" wrapText="1"/>
    </xf>
    <xf numFmtId="194" fontId="0" fillId="0" borderId="26" xfId="0" applyNumberFormat="1" applyBorder="1" applyAlignment="1" quotePrefix="1">
      <alignment horizontal="center" vertical="center" wrapText="1"/>
    </xf>
    <xf numFmtId="0" fontId="0" fillId="0" borderId="26" xfId="0" applyBorder="1" applyAlignment="1" quotePrefix="1">
      <alignment horizontal="center" vertical="center" wrapText="1"/>
    </xf>
    <xf numFmtId="194" fontId="18" fillId="27" borderId="15" xfId="0" applyNumberFormat="1" applyFont="1" applyFill="1" applyBorder="1" applyAlignment="1">
      <alignment vertical="center" wrapText="1"/>
    </xf>
    <xf numFmtId="184" fontId="18" fillId="27" borderId="20" xfId="0" applyNumberFormat="1" applyFont="1" applyFill="1" applyBorder="1" applyAlignment="1">
      <alignment horizontal="left" vertical="top" wrapText="1"/>
    </xf>
    <xf numFmtId="0" fontId="0" fillId="27" borderId="20" xfId="0" applyFill="1" applyBorder="1" applyAlignment="1">
      <alignment horizontal="center" vertical="center" wrapText="1"/>
    </xf>
    <xf numFmtId="0" fontId="18" fillId="27" borderId="0" xfId="0" applyFont="1" applyFill="1" applyAlignment="1">
      <alignment horizontal="center" vertical="center" wrapText="1"/>
    </xf>
    <xf numFmtId="194" fontId="18" fillId="27" borderId="0" xfId="0" applyNumberFormat="1" applyFont="1" applyFill="1" applyAlignment="1">
      <alignment horizontal="center" vertical="center" wrapText="1"/>
    </xf>
    <xf numFmtId="10" fontId="18" fillId="27" borderId="0" xfId="0" applyNumberFormat="1" applyFont="1" applyFill="1" applyAlignment="1">
      <alignment horizontal="center" vertical="center" wrapText="1"/>
    </xf>
    <xf numFmtId="184" fontId="18" fillId="27" borderId="0" xfId="0" applyNumberFormat="1" applyFont="1" applyFill="1" applyAlignment="1">
      <alignment horizontal="center" vertical="center" wrapText="1"/>
    </xf>
    <xf numFmtId="184" fontId="18" fillId="27" borderId="0" xfId="0" applyNumberFormat="1" applyFont="1" applyFill="1" applyAlignment="1">
      <alignment horizontal="left" vertical="top" wrapText="1"/>
    </xf>
    <xf numFmtId="0" fontId="0" fillId="27"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194" fontId="0" fillId="0" borderId="0" xfId="0" applyNumberFormat="1" applyAlignment="1">
      <alignment horizontal="center" vertical="center" wrapText="1"/>
    </xf>
    <xf numFmtId="0" fontId="0" fillId="0" borderId="0" xfId="0" applyAlignment="1">
      <alignment horizontal="right" vertical="center" wrapText="1"/>
    </xf>
    <xf numFmtId="0" fontId="0" fillId="0" borderId="0" xfId="0" applyAlignment="1">
      <alignment horizontal="left" vertical="top" wrapText="1"/>
    </xf>
    <xf numFmtId="0" fontId="0" fillId="0" borderId="13"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vertical="center" wrapText="1"/>
    </xf>
    <xf numFmtId="0" fontId="20" fillId="0" borderId="0" xfId="0" applyFont="1" applyAlignment="1">
      <alignment vertical="center" wrapText="1"/>
    </xf>
    <xf numFmtId="194" fontId="0" fillId="0" borderId="0" xfId="0" applyNumberFormat="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19" fillId="0" borderId="0" xfId="0" applyFont="1" applyAlignment="1">
      <alignment vertical="center" wrapText="1"/>
    </xf>
    <xf numFmtId="0" fontId="18" fillId="0" borderId="0" xfId="0" applyFont="1" applyAlignment="1">
      <alignment horizontal="left" vertical="center" wrapText="1"/>
    </xf>
    <xf numFmtId="0" fontId="50" fillId="0" borderId="0" xfId="0" applyFont="1" applyAlignment="1">
      <alignment horizontal="center" vertical="center" wrapText="1"/>
    </xf>
    <xf numFmtId="0" fontId="18" fillId="0" borderId="0" xfId="0" applyFont="1" applyAlignment="1">
      <alignment horizontal="center" vertical="center" wrapText="1"/>
    </xf>
    <xf numFmtId="0" fontId="50" fillId="0" borderId="0" xfId="0" applyFont="1" applyAlignment="1">
      <alignment vertical="center" wrapText="1"/>
    </xf>
    <xf numFmtId="170" fontId="0" fillId="0" borderId="0" xfId="54" applyAlignment="1">
      <alignment horizontal="right" vertical="center" wrapText="1"/>
    </xf>
    <xf numFmtId="0" fontId="43" fillId="32" borderId="21" xfId="58" applyFont="1" applyFill="1" applyBorder="1" applyAlignment="1" quotePrefix="1">
      <alignment horizontal="center" vertical="center" wrapText="1"/>
      <protection/>
    </xf>
    <xf numFmtId="0" fontId="0" fillId="32" borderId="21" xfId="0" applyFont="1" applyFill="1" applyBorder="1" applyAlignment="1" quotePrefix="1">
      <alignment horizontal="center" vertical="center"/>
    </xf>
    <xf numFmtId="0" fontId="0" fillId="32" borderId="21" xfId="0" applyFont="1" applyFill="1" applyBorder="1" applyAlignment="1">
      <alignment horizontal="center" vertical="center" wrapText="1"/>
    </xf>
    <xf numFmtId="184" fontId="0" fillId="32" borderId="21" xfId="0" applyNumberFormat="1" applyFont="1" applyFill="1" applyBorder="1" applyAlignment="1">
      <alignment horizontal="center" vertical="center" wrapText="1"/>
    </xf>
    <xf numFmtId="184" fontId="0" fillId="32" borderId="28" xfId="53" applyNumberFormat="1" applyFont="1" applyFill="1" applyBorder="1" applyAlignment="1">
      <alignment horizontal="center" vertical="center" wrapText="1"/>
    </xf>
    <xf numFmtId="184" fontId="0" fillId="32" borderId="28" xfId="53" applyNumberFormat="1" applyFont="1" applyFill="1" applyBorder="1" applyAlignment="1" quotePrefix="1">
      <alignment horizontal="center" vertical="center" wrapText="1"/>
    </xf>
    <xf numFmtId="184" fontId="0" fillId="32" borderId="21" xfId="53" applyNumberFormat="1" applyFont="1" applyFill="1" applyBorder="1" applyAlignment="1">
      <alignment horizontal="center" vertical="center" wrapText="1"/>
    </xf>
    <xf numFmtId="184" fontId="0" fillId="32" borderId="21" xfId="0" applyNumberFormat="1" applyFont="1" applyFill="1" applyBorder="1" applyAlignment="1" quotePrefix="1">
      <alignment horizontal="center" vertical="center" wrapText="1"/>
    </xf>
    <xf numFmtId="184" fontId="0" fillId="32" borderId="21" xfId="55" applyNumberFormat="1" applyFont="1" applyFill="1" applyBorder="1" applyAlignment="1">
      <alignment horizontal="center" vertical="center"/>
    </xf>
    <xf numFmtId="184" fontId="0" fillId="32" borderId="21" xfId="55" applyNumberFormat="1" applyFont="1" applyFill="1" applyBorder="1" applyAlignment="1" quotePrefix="1">
      <alignment horizontal="center" vertical="center" wrapText="1"/>
    </xf>
    <xf numFmtId="0" fontId="0" fillId="32" borderId="21" xfId="0" applyFill="1" applyBorder="1" applyAlignment="1">
      <alignment horizontal="center" vertical="center" wrapText="1"/>
    </xf>
    <xf numFmtId="184" fontId="0" fillId="32" borderId="21" xfId="0" applyNumberFormat="1" applyFill="1" applyBorder="1" applyAlignment="1">
      <alignment horizontal="center" vertical="center" wrapText="1"/>
    </xf>
    <xf numFmtId="184" fontId="0" fillId="32" borderId="21" xfId="0" applyNumberFormat="1" applyFill="1" applyBorder="1" applyAlignment="1">
      <alignment horizontal="left" vertical="top" wrapText="1"/>
    </xf>
    <xf numFmtId="9" fontId="46" fillId="32" borderId="21" xfId="0" applyNumberFormat="1" applyFont="1" applyFill="1" applyBorder="1" applyAlignment="1">
      <alignment horizontal="center" vertical="center" wrapText="1"/>
    </xf>
    <xf numFmtId="9" fontId="46" fillId="32" borderId="28" xfId="0" applyNumberFormat="1" applyFont="1" applyFill="1" applyBorder="1" applyAlignment="1" quotePrefix="1">
      <alignment horizontal="center" vertical="center" wrapText="1"/>
    </xf>
    <xf numFmtId="9" fontId="46" fillId="32" borderId="28" xfId="0" applyNumberFormat="1" applyFont="1" applyFill="1" applyBorder="1" applyAlignment="1">
      <alignment horizontal="center" vertical="center" wrapText="1"/>
    </xf>
    <xf numFmtId="0" fontId="0" fillId="32" borderId="28" xfId="0" applyFont="1" applyFill="1" applyBorder="1" applyAlignment="1" quotePrefix="1">
      <alignment horizontal="left" vertical="center" wrapText="1"/>
    </xf>
    <xf numFmtId="9" fontId="46" fillId="32" borderId="29" xfId="0" applyNumberFormat="1" applyFont="1" applyFill="1" applyBorder="1" applyAlignment="1">
      <alignment horizontal="center" vertical="center" wrapText="1"/>
    </xf>
    <xf numFmtId="0" fontId="51" fillId="32" borderId="28" xfId="0" applyFont="1" applyFill="1" applyBorder="1" applyAlignment="1" quotePrefix="1">
      <alignment horizontal="center" vertical="center" wrapText="1"/>
    </xf>
    <xf numFmtId="0" fontId="0" fillId="32" borderId="21" xfId="0" applyFont="1" applyFill="1" applyBorder="1" applyAlignment="1" quotePrefix="1">
      <alignment horizontal="left" vertical="center" wrapText="1"/>
    </xf>
    <xf numFmtId="9" fontId="46" fillId="32" borderId="24" xfId="0" applyNumberFormat="1" applyFont="1" applyFill="1" applyBorder="1" applyAlignment="1">
      <alignment horizontal="center" vertical="center" wrapText="1"/>
    </xf>
    <xf numFmtId="0" fontId="51" fillId="32" borderId="21" xfId="0" applyFont="1" applyFill="1" applyBorder="1" applyAlignment="1" quotePrefix="1">
      <alignment horizontal="center" vertical="center" wrapText="1"/>
    </xf>
    <xf numFmtId="9" fontId="46" fillId="32" borderId="21" xfId="0" applyNumberFormat="1" applyFont="1" applyFill="1" applyBorder="1" applyAlignment="1" quotePrefix="1">
      <alignment horizontal="center" vertical="center" wrapText="1"/>
    </xf>
    <xf numFmtId="0" fontId="44" fillId="32" borderId="22" xfId="0" applyFont="1" applyFill="1" applyBorder="1" applyAlignment="1">
      <alignment vertical="center" wrapText="1"/>
    </xf>
    <xf numFmtId="9" fontId="46" fillId="32" borderId="21" xfId="0" applyNumberFormat="1" applyFont="1" applyFill="1" applyBorder="1" applyAlignment="1">
      <alignment vertical="center" wrapText="1"/>
    </xf>
    <xf numFmtId="0" fontId="0" fillId="32" borderId="21" xfId="0" applyFont="1" applyFill="1" applyBorder="1" applyAlignment="1">
      <alignment vertical="center" wrapText="1"/>
    </xf>
    <xf numFmtId="9" fontId="0" fillId="32" borderId="21" xfId="0" applyNumberFormat="1" applyFont="1" applyFill="1" applyBorder="1" applyAlignment="1">
      <alignment horizontal="center" vertical="center" wrapText="1"/>
    </xf>
    <xf numFmtId="9" fontId="0" fillId="32" borderId="21" xfId="0" applyNumberFormat="1" applyFont="1" applyFill="1" applyBorder="1" applyAlignment="1" quotePrefix="1">
      <alignment horizontal="center" vertical="center" wrapText="1"/>
    </xf>
    <xf numFmtId="0" fontId="0" fillId="32" borderId="21" xfId="0" applyFont="1" applyFill="1" applyBorder="1" applyAlignment="1">
      <alignment horizontal="left" vertical="center" wrapText="1"/>
    </xf>
    <xf numFmtId="0" fontId="0" fillId="32" borderId="21" xfId="0" applyFont="1" applyFill="1" applyBorder="1" applyAlignment="1" quotePrefix="1">
      <alignment horizontal="center" vertical="center" wrapText="1"/>
    </xf>
    <xf numFmtId="1" fontId="46" fillId="32" borderId="21" xfId="0" applyNumberFormat="1" applyFont="1" applyFill="1" applyBorder="1" applyAlignment="1">
      <alignment horizontal="center" vertical="center" wrapText="1"/>
    </xf>
    <xf numFmtId="1" fontId="46" fillId="32" borderId="24" xfId="0" applyNumberFormat="1" applyFont="1" applyFill="1" applyBorder="1" applyAlignment="1">
      <alignment horizontal="center" vertical="center" wrapText="1"/>
    </xf>
    <xf numFmtId="1" fontId="46" fillId="32" borderId="21" xfId="0" applyNumberFormat="1" applyFont="1" applyFill="1" applyBorder="1" applyAlignment="1" quotePrefix="1">
      <alignment horizontal="center" vertical="center" wrapText="1"/>
    </xf>
    <xf numFmtId="0" fontId="44" fillId="32" borderId="22" xfId="0" applyFont="1" applyFill="1" applyBorder="1" applyAlignment="1">
      <alignment horizontal="center" vertical="center" wrapText="1"/>
    </xf>
    <xf numFmtId="0" fontId="44" fillId="32" borderId="21" xfId="0" applyFont="1" applyFill="1" applyBorder="1" applyAlignment="1">
      <alignment horizontal="center" vertical="center" wrapText="1"/>
    </xf>
    <xf numFmtId="0" fontId="46" fillId="32" borderId="21" xfId="49" applyFont="1" applyFill="1" applyBorder="1" applyAlignment="1">
      <alignment horizontal="center" vertical="center" wrapText="1"/>
      <protection/>
    </xf>
    <xf numFmtId="0" fontId="46" fillId="32" borderId="21" xfId="0" applyFont="1" applyFill="1" applyBorder="1" applyAlignment="1">
      <alignment horizontal="center" vertical="center" wrapText="1"/>
    </xf>
    <xf numFmtId="1" fontId="0" fillId="32" borderId="22" xfId="0" applyNumberFormat="1" applyFont="1" applyFill="1" applyBorder="1" applyAlignment="1">
      <alignment horizontal="center" vertical="center"/>
    </xf>
    <xf numFmtId="0" fontId="46" fillId="32" borderId="21" xfId="0" applyFont="1" applyFill="1" applyBorder="1" applyAlignment="1">
      <alignment vertical="center" wrapText="1"/>
    </xf>
    <xf numFmtId="9" fontId="0" fillId="32" borderId="24" xfId="0" applyNumberFormat="1" applyFont="1" applyFill="1" applyBorder="1" applyAlignment="1">
      <alignment horizontal="center" vertical="center" wrapText="1"/>
    </xf>
    <xf numFmtId="0" fontId="46" fillId="32" borderId="21" xfId="0" applyFont="1" applyFill="1" applyBorder="1" applyAlignment="1">
      <alignment horizontal="left" vertical="center" wrapText="1"/>
    </xf>
    <xf numFmtId="0" fontId="0" fillId="32" borderId="21" xfId="0" applyFill="1" applyBorder="1" applyAlignment="1">
      <alignment vertical="center" wrapText="1"/>
    </xf>
    <xf numFmtId="1" fontId="0" fillId="32" borderId="21" xfId="0" applyNumberFormat="1" applyFill="1" applyBorder="1" applyAlignment="1">
      <alignment horizontal="center" vertical="center" wrapText="1"/>
    </xf>
    <xf numFmtId="1" fontId="0" fillId="32" borderId="21" xfId="0" applyNumberFormat="1" applyFill="1" applyBorder="1" applyAlignment="1">
      <alignment horizontal="center" vertical="center"/>
    </xf>
    <xf numFmtId="0" fontId="0" fillId="32" borderId="21" xfId="0" applyFill="1" applyBorder="1" applyAlignment="1">
      <alignment horizontal="center" vertical="center"/>
    </xf>
    <xf numFmtId="0" fontId="0" fillId="32" borderId="21" xfId="0" applyFill="1" applyBorder="1" applyAlignment="1">
      <alignment horizontal="left" vertical="center" wrapText="1"/>
    </xf>
    <xf numFmtId="3" fontId="45" fillId="32" borderId="21" xfId="0" applyNumberFormat="1" applyFont="1" applyFill="1" applyBorder="1" applyAlignment="1">
      <alignment horizontal="center" vertical="center"/>
    </xf>
    <xf numFmtId="0" fontId="45" fillId="32" borderId="21" xfId="0" applyFont="1" applyFill="1" applyBorder="1" applyAlignment="1">
      <alignment horizontal="center" vertical="center"/>
    </xf>
    <xf numFmtId="0" fontId="44" fillId="32" borderId="21" xfId="0" applyFont="1" applyFill="1" applyBorder="1" applyAlignment="1">
      <alignment horizontal="left" vertical="center" wrapText="1"/>
    </xf>
    <xf numFmtId="0" fontId="46" fillId="32" borderId="21" xfId="49" applyFont="1" applyFill="1" applyBorder="1">
      <alignment horizontal="center" vertical="center" wrapText="1"/>
      <protection/>
    </xf>
    <xf numFmtId="0" fontId="46" fillId="32" borderId="24" xfId="0" applyFont="1" applyFill="1" applyBorder="1" applyAlignment="1">
      <alignment horizontal="center" vertical="center" wrapText="1"/>
    </xf>
    <xf numFmtId="9" fontId="46" fillId="0" borderId="21" xfId="0" applyNumberFormat="1" applyFont="1" applyBorder="1" applyAlignment="1">
      <alignment horizontal="center" vertical="center" wrapText="1"/>
    </xf>
    <xf numFmtId="0" fontId="27"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0" fillId="0" borderId="0" xfId="0" applyFont="1" applyFill="1" applyAlignment="1">
      <alignment vertical="center"/>
    </xf>
    <xf numFmtId="9" fontId="46" fillId="30" borderId="28" xfId="0" applyNumberFormat="1" applyFont="1" applyFill="1" applyBorder="1" applyAlignment="1">
      <alignment horizontal="center" vertical="center" wrapText="1"/>
    </xf>
    <xf numFmtId="9" fontId="46" fillId="30" borderId="21" xfId="0" applyNumberFormat="1" applyFont="1" applyFill="1" applyBorder="1" applyAlignment="1">
      <alignment horizontal="center" vertical="center" wrapText="1"/>
    </xf>
    <xf numFmtId="9" fontId="46" fillId="0" borderId="26" xfId="0" applyNumberFormat="1" applyFont="1" applyBorder="1" applyAlignment="1">
      <alignment horizontal="center" vertical="center" wrapText="1"/>
    </xf>
    <xf numFmtId="171" fontId="0" fillId="0" borderId="0" xfId="51" applyAlignment="1">
      <alignment horizontal="right" vertical="center" wrapText="1"/>
    </xf>
    <xf numFmtId="185" fontId="0" fillId="0" borderId="0" xfId="0" applyNumberFormat="1" applyAlignment="1">
      <alignment horizontal="right" vertical="center" wrapText="1"/>
    </xf>
    <xf numFmtId="44" fontId="0" fillId="0" borderId="0" xfId="0" applyNumberFormat="1" applyAlignment="1">
      <alignment horizontal="right" vertical="center" wrapText="1"/>
    </xf>
    <xf numFmtId="0" fontId="0" fillId="0" borderId="23" xfId="0" applyFont="1" applyFill="1" applyBorder="1" applyAlignment="1">
      <alignment horizontal="center" vertical="center" wrapText="1"/>
    </xf>
    <xf numFmtId="184" fontId="0" fillId="0" borderId="21" xfId="0" applyNumberFormat="1" applyFont="1" applyFill="1" applyBorder="1" applyAlignment="1">
      <alignment horizontal="center" vertical="center" wrapText="1"/>
    </xf>
    <xf numFmtId="184" fontId="0" fillId="0" borderId="21" xfId="0" applyNumberForma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15" xfId="0" applyFont="1" applyFill="1" applyBorder="1" applyAlignment="1">
      <alignment vertical="center" wrapText="1"/>
    </xf>
    <xf numFmtId="184" fontId="25" fillId="0" borderId="18" xfId="0" applyNumberFormat="1" applyFont="1" applyFill="1" applyBorder="1" applyAlignment="1">
      <alignment horizontal="right" vertical="center" wrapText="1"/>
    </xf>
    <xf numFmtId="1" fontId="25" fillId="0" borderId="18" xfId="0" applyNumberFormat="1" applyFont="1" applyFill="1" applyBorder="1" applyAlignment="1">
      <alignment horizontal="center" vertical="center" wrapText="1"/>
    </xf>
    <xf numFmtId="184" fontId="25" fillId="0" borderId="18" xfId="0" applyNumberFormat="1" applyFont="1" applyFill="1" applyBorder="1" applyAlignment="1">
      <alignment horizontal="center"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184" fontId="0" fillId="0" borderId="24" xfId="0" applyNumberFormat="1" applyBorder="1" applyAlignment="1">
      <alignment horizontal="center" vertical="center" wrapText="1"/>
    </xf>
    <xf numFmtId="184" fontId="0" fillId="0" borderId="34" xfId="0" applyNumberFormat="1" applyBorder="1" applyAlignment="1">
      <alignment horizontal="center" vertical="center" wrapText="1"/>
    </xf>
    <xf numFmtId="184" fontId="0" fillId="0" borderId="35" xfId="0" applyNumberFormat="1" applyBorder="1" applyAlignment="1">
      <alignment horizontal="center" vertical="center" wrapText="1"/>
    </xf>
    <xf numFmtId="0" fontId="0" fillId="32" borderId="28" xfId="0" applyFont="1" applyFill="1" applyBorder="1" applyAlignment="1">
      <alignment horizontal="center" vertical="center" wrapText="1"/>
    </xf>
    <xf numFmtId="0" fontId="0" fillId="32" borderId="21" xfId="0" applyFont="1" applyFill="1" applyBorder="1" applyAlignment="1">
      <alignment horizontal="center" vertical="center" wrapText="1"/>
    </xf>
    <xf numFmtId="184" fontId="0" fillId="0" borderId="21" xfId="0" applyNumberFormat="1" applyFill="1" applyBorder="1" applyAlignment="1">
      <alignment horizontal="center" vertical="center" wrapText="1"/>
    </xf>
    <xf numFmtId="184" fontId="0" fillId="0" borderId="28" xfId="53" applyNumberFormat="1" applyFont="1" applyFill="1" applyBorder="1" applyAlignment="1">
      <alignment horizontal="center" vertical="center" wrapText="1"/>
    </xf>
    <xf numFmtId="184" fontId="0" fillId="0" borderId="21" xfId="53" applyNumberFormat="1" applyFont="1" applyFill="1" applyBorder="1" applyAlignment="1">
      <alignment horizontal="center" vertical="center" wrapText="1"/>
    </xf>
    <xf numFmtId="184" fontId="0" fillId="0" borderId="21" xfId="55" applyNumberFormat="1" applyFont="1" applyFill="1" applyBorder="1" applyAlignment="1">
      <alignment horizontal="center" vertical="center"/>
    </xf>
    <xf numFmtId="184" fontId="0" fillId="0" borderId="21" xfId="0" applyNumberFormat="1" applyFont="1" applyFill="1" applyBorder="1" applyAlignment="1">
      <alignment horizontal="center" vertical="center" wrapText="1"/>
    </xf>
    <xf numFmtId="0" fontId="18" fillId="29" borderId="17" xfId="0" applyFont="1" applyFill="1" applyBorder="1" applyAlignment="1" applyProtection="1">
      <alignment horizontal="center" vertical="center" wrapText="1"/>
      <protection locked="0"/>
    </xf>
    <xf numFmtId="0" fontId="18" fillId="29" borderId="36" xfId="0" applyFont="1" applyFill="1" applyBorder="1" applyAlignment="1" applyProtection="1">
      <alignment horizontal="center" vertical="center" wrapText="1"/>
      <protection locked="0"/>
    </xf>
    <xf numFmtId="0" fontId="18" fillId="26" borderId="17" xfId="0" applyFont="1" applyFill="1" applyBorder="1" applyAlignment="1" applyProtection="1">
      <alignment horizontal="center" vertical="center" wrapText="1"/>
      <protection locked="0"/>
    </xf>
    <xf numFmtId="0" fontId="18" fillId="26" borderId="36" xfId="0" applyFont="1" applyFill="1" applyBorder="1" applyAlignment="1" applyProtection="1">
      <alignment horizontal="center" vertical="center" wrapText="1"/>
      <protection locked="0"/>
    </xf>
    <xf numFmtId="0" fontId="18" fillId="28" borderId="17" xfId="0" applyFont="1" applyFill="1" applyBorder="1" applyAlignment="1" applyProtection="1">
      <alignment horizontal="center" vertical="center" wrapText="1"/>
      <protection locked="0"/>
    </xf>
    <xf numFmtId="0" fontId="18" fillId="28" borderId="36" xfId="0" applyFont="1" applyFill="1" applyBorder="1" applyAlignment="1" applyProtection="1">
      <alignment horizontal="center" vertical="center" wrapText="1"/>
      <protection locked="0"/>
    </xf>
    <xf numFmtId="0" fontId="18" fillId="29" borderId="17" xfId="0" applyFont="1" applyFill="1" applyBorder="1" applyAlignment="1">
      <alignment horizontal="center" vertical="center" wrapText="1"/>
    </xf>
    <xf numFmtId="0" fontId="18" fillId="29" borderId="36" xfId="0" applyFont="1" applyFill="1" applyBorder="1" applyAlignment="1">
      <alignment horizontal="center" vertical="center" wrapText="1"/>
    </xf>
    <xf numFmtId="0" fontId="44" fillId="26" borderId="17" xfId="0" applyFont="1" applyFill="1" applyBorder="1" applyAlignment="1" applyProtection="1">
      <alignment horizontal="center" vertical="center" wrapText="1"/>
      <protection locked="0"/>
    </xf>
    <xf numFmtId="0" fontId="44" fillId="26" borderId="37"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44" fillId="26" borderId="36" xfId="0" applyFont="1" applyFill="1" applyBorder="1" applyAlignment="1" applyProtection="1">
      <alignment horizontal="center" vertical="center" wrapText="1"/>
      <protection locked="0"/>
    </xf>
    <xf numFmtId="0" fontId="25" fillId="0" borderId="2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5" fillId="26"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0" xfId="0" applyFont="1" applyFill="1" applyBorder="1" applyAlignment="1">
      <alignment horizontal="left" vertical="center" wrapText="1"/>
    </xf>
    <xf numFmtId="0" fontId="24" fillId="0" borderId="27"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44" fillId="0" borderId="21" xfId="0" applyFont="1" applyBorder="1" applyAlignment="1">
      <alignment horizontal="center" vertical="center" wrapText="1"/>
    </xf>
    <xf numFmtId="0" fontId="44" fillId="31" borderId="22" xfId="0" applyFont="1" applyFill="1" applyBorder="1" applyAlignment="1">
      <alignment horizontal="center" vertical="center" wrapText="1"/>
    </xf>
    <xf numFmtId="0" fontId="44" fillId="32" borderId="22" xfId="0" applyFont="1" applyFill="1" applyBorder="1" applyAlignment="1">
      <alignment horizontal="center" vertical="center" wrapText="1"/>
    </xf>
    <xf numFmtId="0" fontId="46" fillId="0" borderId="21" xfId="0" applyFont="1" applyBorder="1" applyAlignment="1">
      <alignment horizontal="center" vertical="center" wrapText="1"/>
    </xf>
    <xf numFmtId="0" fontId="44" fillId="0" borderId="21" xfId="0" applyFont="1" applyBorder="1" applyAlignment="1">
      <alignment horizontal="left" vertical="center" wrapText="1"/>
    </xf>
    <xf numFmtId="0" fontId="0" fillId="0" borderId="21" xfId="0" applyBorder="1" applyAlignment="1">
      <alignment horizontal="center" vertical="center" wrapText="1"/>
    </xf>
    <xf numFmtId="0" fontId="46" fillId="32" borderId="21" xfId="50" applyFont="1" applyFill="1" applyBorder="1">
      <alignment horizontal="center" vertical="center" wrapText="1"/>
      <protection/>
    </xf>
    <xf numFmtId="3" fontId="46" fillId="0" borderId="24" xfId="0" applyNumberFormat="1" applyFont="1" applyBorder="1" applyAlignment="1">
      <alignment horizontal="center" vertical="center" wrapText="1"/>
    </xf>
    <xf numFmtId="9" fontId="46" fillId="0" borderId="21" xfId="0" applyNumberFormat="1" applyFont="1" applyBorder="1" applyAlignment="1">
      <alignment horizontal="center" vertical="center" wrapText="1"/>
    </xf>
    <xf numFmtId="0" fontId="46" fillId="0" borderId="21" xfId="0" applyFont="1" applyBorder="1" applyAlignment="1">
      <alignment horizontal="left" vertical="center" wrapText="1"/>
    </xf>
    <xf numFmtId="0" fontId="44" fillId="26" borderId="19" xfId="0" applyFont="1" applyFill="1" applyBorder="1" applyAlignment="1" applyProtection="1">
      <alignment horizontal="center" vertical="center"/>
      <protection locked="0"/>
    </xf>
    <xf numFmtId="0" fontId="44" fillId="26" borderId="15" xfId="0" applyFont="1" applyFill="1" applyBorder="1" applyAlignment="1" applyProtection="1">
      <alignment horizontal="center" vertical="center"/>
      <protection locked="0"/>
    </xf>
    <xf numFmtId="0" fontId="44" fillId="26" borderId="20" xfId="0" applyFont="1" applyFill="1" applyBorder="1" applyAlignment="1" applyProtection="1">
      <alignment horizontal="center" vertical="center"/>
      <protection locked="0"/>
    </xf>
    <xf numFmtId="0" fontId="24" fillId="26" borderId="14" xfId="0" applyFont="1" applyFill="1" applyBorder="1" applyAlignment="1">
      <alignment horizontal="center" vertical="center" wrapText="1"/>
    </xf>
    <xf numFmtId="0" fontId="24" fillId="26" borderId="0" xfId="0" applyFont="1" applyFill="1" applyBorder="1" applyAlignment="1">
      <alignment horizontal="center" vertical="center" wrapText="1"/>
    </xf>
    <xf numFmtId="0" fontId="18" fillId="26" borderId="19" xfId="0" applyFont="1" applyFill="1" applyBorder="1" applyAlignment="1" applyProtection="1">
      <alignment horizontal="center" vertical="center" wrapText="1"/>
      <protection locked="0"/>
    </xf>
    <xf numFmtId="0" fontId="18" fillId="26" borderId="15" xfId="0" applyFont="1" applyFill="1" applyBorder="1" applyAlignment="1" applyProtection="1">
      <alignment horizontal="center" vertical="center" wrapText="1"/>
      <protection locked="0"/>
    </xf>
    <xf numFmtId="0" fontId="46" fillId="32" borderId="21" xfId="0" applyFont="1" applyFill="1" applyBorder="1" applyAlignment="1">
      <alignment horizontal="left" vertical="center" wrapText="1"/>
    </xf>
    <xf numFmtId="0" fontId="46" fillId="0" borderId="24" xfId="0" applyFont="1" applyBorder="1" applyAlignment="1">
      <alignment horizontal="center" vertical="center" wrapText="1"/>
    </xf>
    <xf numFmtId="1" fontId="0" fillId="0" borderId="22" xfId="0" applyNumberFormat="1" applyBorder="1" applyAlignment="1">
      <alignment horizontal="center" vertical="center" wrapText="1"/>
    </xf>
    <xf numFmtId="0" fontId="0" fillId="0" borderId="22" xfId="0" applyBorder="1" applyAlignment="1">
      <alignment horizontal="center" vertical="center" wrapText="1"/>
    </xf>
    <xf numFmtId="0" fontId="0" fillId="32" borderId="21" xfId="0" applyFill="1" applyBorder="1" applyAlignment="1">
      <alignment horizontal="center" vertical="center" wrapText="1"/>
    </xf>
    <xf numFmtId="0" fontId="52" fillId="0" borderId="21" xfId="0" applyFont="1" applyBorder="1" applyAlignment="1">
      <alignment horizontal="center" vertical="center" wrapText="1"/>
    </xf>
    <xf numFmtId="1" fontId="0" fillId="32" borderId="22" xfId="0" applyNumberFormat="1" applyFill="1" applyBorder="1" applyAlignment="1">
      <alignment horizontal="center" vertical="center" wrapText="1"/>
    </xf>
    <xf numFmtId="9" fontId="0" fillId="32" borderId="21" xfId="0" applyNumberFormat="1" applyFont="1" applyFill="1" applyBorder="1" applyAlignment="1">
      <alignment horizontal="center" vertical="center" wrapText="1"/>
    </xf>
    <xf numFmtId="9" fontId="46" fillId="32" borderId="21" xfId="0" applyNumberFormat="1" applyFont="1" applyFill="1" applyBorder="1" applyAlignment="1">
      <alignment horizontal="center" vertical="center" wrapText="1"/>
    </xf>
    <xf numFmtId="9" fontId="46" fillId="32" borderId="24" xfId="0" applyNumberFormat="1" applyFont="1" applyFill="1" applyBorder="1" applyAlignment="1">
      <alignment horizontal="center" vertical="center" wrapText="1"/>
    </xf>
    <xf numFmtId="0" fontId="46" fillId="32" borderId="21" xfId="0" applyFont="1" applyFill="1" applyBorder="1" applyAlignment="1">
      <alignment horizontal="center" vertical="center" wrapText="1"/>
    </xf>
    <xf numFmtId="0" fontId="44" fillId="32" borderId="21" xfId="0" applyFont="1" applyFill="1" applyBorder="1" applyAlignment="1">
      <alignment horizontal="left" vertical="center" wrapText="1"/>
    </xf>
    <xf numFmtId="0" fontId="46" fillId="32" borderId="21" xfId="49" applyFont="1" applyFill="1" applyBorder="1">
      <alignment horizontal="center" vertical="center" wrapText="1"/>
      <protection/>
    </xf>
    <xf numFmtId="0" fontId="0" fillId="0" borderId="23" xfId="0" applyBorder="1" applyAlignment="1">
      <alignment horizontal="center" vertical="center" wrapText="1"/>
    </xf>
    <xf numFmtId="0" fontId="28" fillId="0" borderId="21" xfId="0" applyFont="1" applyBorder="1" applyAlignment="1" quotePrefix="1">
      <alignment horizontal="center" vertical="center" wrapText="1"/>
    </xf>
    <xf numFmtId="9" fontId="46" fillId="0" borderId="24" xfId="0" applyNumberFormat="1" applyFont="1" applyBorder="1" applyAlignment="1">
      <alignment horizontal="center" vertical="center" wrapText="1"/>
    </xf>
    <xf numFmtId="0" fontId="46" fillId="0" borderId="21" xfId="49" applyFont="1" applyFill="1" applyBorder="1">
      <alignment horizontal="center" vertical="center" wrapText="1"/>
      <protection/>
    </xf>
    <xf numFmtId="0" fontId="0" fillId="0" borderId="40" xfId="0"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quotePrefix="1">
      <alignment horizontal="center" vertical="center" wrapText="1"/>
    </xf>
    <xf numFmtId="0" fontId="0" fillId="0" borderId="26" xfId="0" applyBorder="1" applyAlignment="1" quotePrefix="1">
      <alignment horizontal="center" vertical="center" wrapText="1"/>
    </xf>
    <xf numFmtId="0" fontId="0" fillId="0" borderId="21" xfId="0" applyBorder="1" applyAlignment="1" quotePrefix="1">
      <alignment horizontal="center" vertical="center"/>
    </xf>
    <xf numFmtId="0" fontId="0" fillId="0" borderId="26" xfId="0" applyBorder="1" applyAlignment="1" quotePrefix="1">
      <alignment horizontal="center" vertical="center"/>
    </xf>
    <xf numFmtId="184" fontId="0" fillId="0" borderId="26" xfId="0" applyNumberFormat="1" applyFill="1" applyBorder="1" applyAlignment="1">
      <alignment horizontal="center" vertical="center" wrapText="1"/>
    </xf>
    <xf numFmtId="0" fontId="53" fillId="0" borderId="21" xfId="0" applyFont="1" applyFill="1" applyBorder="1" applyAlignment="1">
      <alignment horizontal="center" vertical="center" wrapText="1"/>
    </xf>
    <xf numFmtId="193" fontId="0" fillId="0" borderId="22" xfId="0" applyNumberFormat="1" applyBorder="1" applyAlignment="1">
      <alignment horizontal="center" vertical="center" wrapText="1"/>
    </xf>
    <xf numFmtId="193" fontId="0" fillId="0" borderId="41" xfId="0" applyNumberFormat="1" applyBorder="1" applyAlignment="1">
      <alignment horizontal="center" vertical="center" wrapText="1"/>
    </xf>
    <xf numFmtId="1" fontId="0" fillId="0" borderId="21" xfId="0" applyNumberFormat="1" applyBorder="1" applyAlignment="1">
      <alignment horizontal="center" vertical="center" wrapText="1"/>
    </xf>
    <xf numFmtId="3" fontId="46" fillId="0" borderId="21" xfId="0" applyNumberFormat="1" applyFont="1" applyBorder="1" applyAlignment="1">
      <alignment horizontal="center" vertical="center" wrapText="1"/>
    </xf>
    <xf numFmtId="10" fontId="0" fillId="0" borderId="21" xfId="0" applyNumberFormat="1" applyBorder="1" applyAlignment="1">
      <alignment horizontal="center" vertical="center" wrapText="1"/>
    </xf>
    <xf numFmtId="0" fontId="46" fillId="0" borderId="26" xfId="0" applyFont="1" applyBorder="1" applyAlignment="1">
      <alignment horizontal="center" vertical="center" wrapText="1"/>
    </xf>
    <xf numFmtId="0" fontId="46" fillId="0" borderId="21" xfId="50" applyFont="1" applyFill="1" applyBorder="1">
      <alignment horizontal="center" vertical="center" wrapText="1"/>
      <protection/>
    </xf>
    <xf numFmtId="0" fontId="46" fillId="0" borderId="26" xfId="50" applyFont="1" applyFill="1" applyBorder="1">
      <alignment horizontal="center" vertical="center" wrapText="1"/>
      <protection/>
    </xf>
    <xf numFmtId="9" fontId="46" fillId="0" borderId="21" xfId="50" applyNumberFormat="1" applyFont="1" applyFill="1" applyBorder="1">
      <alignment horizontal="center" vertical="center" wrapText="1"/>
      <protection/>
    </xf>
    <xf numFmtId="9" fontId="46" fillId="0" borderId="26" xfId="50" applyNumberFormat="1" applyFont="1" applyFill="1" applyBorder="1">
      <alignment horizontal="center" vertical="center" wrapText="1"/>
      <protection/>
    </xf>
    <xf numFmtId="0" fontId="44" fillId="32" borderId="21" xfId="0" applyFont="1" applyFill="1" applyBorder="1" applyAlignment="1">
      <alignment horizontal="center" vertical="center" wrapText="1"/>
    </xf>
    <xf numFmtId="3" fontId="46" fillId="32" borderId="21" xfId="0" applyNumberFormat="1" applyFont="1" applyFill="1" applyBorder="1" applyAlignment="1">
      <alignment horizontal="center" vertical="center" wrapText="1"/>
    </xf>
    <xf numFmtId="3" fontId="46" fillId="32" borderId="24" xfId="0" applyNumberFormat="1" applyFont="1" applyFill="1" applyBorder="1" applyAlignment="1">
      <alignment horizontal="center" vertical="center" wrapText="1"/>
    </xf>
    <xf numFmtId="0" fontId="44" fillId="31" borderId="41" xfId="0" applyFont="1" applyFill="1" applyBorder="1" applyAlignment="1">
      <alignment horizontal="center" vertical="center" wrapText="1"/>
    </xf>
    <xf numFmtId="0" fontId="44" fillId="0" borderId="26" xfId="0" applyFont="1"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18" fillId="0" borderId="0" xfId="0" applyFont="1" applyAlignment="1">
      <alignment horizontal="left" vertical="center" wrapText="1"/>
    </xf>
    <xf numFmtId="9" fontId="46" fillId="0" borderId="24" xfId="50" applyNumberFormat="1" applyFont="1" applyFill="1" applyBorder="1">
      <alignment horizontal="center" vertical="center" wrapText="1"/>
      <protection/>
    </xf>
    <xf numFmtId="9" fontId="46" fillId="0" borderId="42" xfId="50" applyNumberFormat="1" applyFont="1" applyFill="1" applyBorder="1">
      <alignment horizontal="center" vertical="center" wrapText="1"/>
      <protection/>
    </xf>
    <xf numFmtId="0" fontId="0" fillId="32" borderId="21" xfId="0" applyFont="1" applyFill="1" applyBorder="1" applyAlignment="1" quotePrefix="1">
      <alignment horizontal="center" vertical="center" wrapText="1"/>
    </xf>
    <xf numFmtId="0" fontId="46" fillId="32" borderId="28" xfId="0" applyFont="1" applyFill="1" applyBorder="1" applyAlignment="1">
      <alignment horizontal="center" vertical="center" wrapText="1"/>
    </xf>
    <xf numFmtId="1" fontId="0" fillId="32" borderId="43" xfId="0" applyNumberFormat="1" applyFont="1" applyFill="1" applyBorder="1" applyAlignment="1">
      <alignment horizontal="center" vertical="center"/>
    </xf>
    <xf numFmtId="1" fontId="0" fillId="32" borderId="22" xfId="0" applyNumberFormat="1" applyFont="1" applyFill="1" applyBorder="1" applyAlignment="1">
      <alignment horizontal="center" vertical="center"/>
    </xf>
    <xf numFmtId="0" fontId="20" fillId="0" borderId="18" xfId="0" applyFont="1" applyBorder="1" applyAlignment="1">
      <alignment horizontal="left" vertical="center" wrapText="1"/>
    </xf>
    <xf numFmtId="0" fontId="20" fillId="0" borderId="3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9" xfId="0" applyFont="1" applyBorder="1" applyAlignment="1">
      <alignment horizontal="center" vertical="center" wrapText="1"/>
    </xf>
    <xf numFmtId="0" fontId="44" fillId="32" borderId="43" xfId="0" applyFont="1" applyFill="1" applyBorder="1" applyAlignment="1">
      <alignment horizontal="center" vertical="center" wrapText="1"/>
    </xf>
    <xf numFmtId="0" fontId="44" fillId="32" borderId="28" xfId="0" applyFont="1" applyFill="1" applyBorder="1" applyAlignment="1">
      <alignment horizontal="center" vertical="center" wrapText="1"/>
    </xf>
    <xf numFmtId="0" fontId="46" fillId="32" borderId="28" xfId="50" applyFont="1" applyFill="1" applyBorder="1" applyAlignment="1">
      <alignment horizontal="center" vertical="center" wrapText="1"/>
      <protection/>
    </xf>
    <xf numFmtId="0" fontId="46" fillId="32" borderId="21" xfId="50" applyFont="1" applyFill="1" applyBorder="1" applyAlignment="1">
      <alignment horizontal="center" vertical="center" wrapText="1"/>
      <protection/>
    </xf>
    <xf numFmtId="9" fontId="46" fillId="32" borderId="21" xfId="0" applyNumberFormat="1" applyFont="1" applyFill="1" applyBorder="1" applyAlignment="1" quotePrefix="1">
      <alignment horizontal="center" vertical="center" wrapText="1"/>
    </xf>
    <xf numFmtId="0" fontId="0" fillId="0" borderId="4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32" borderId="28" xfId="0" applyFont="1" applyFill="1" applyBorder="1" applyAlignment="1" quotePrefix="1">
      <alignment horizontal="center" vertical="center"/>
    </xf>
    <xf numFmtId="0" fontId="0" fillId="32" borderId="21" xfId="0" applyFont="1" applyFill="1" applyBorder="1" applyAlignment="1" quotePrefix="1">
      <alignment horizontal="center" vertical="center"/>
    </xf>
    <xf numFmtId="0" fontId="43" fillId="32" borderId="28" xfId="58" applyFont="1" applyFill="1" applyBorder="1" applyAlignment="1" quotePrefix="1">
      <alignment horizontal="center" vertical="center" wrapText="1"/>
      <protection/>
    </xf>
    <xf numFmtId="0" fontId="43" fillId="32" borderId="21" xfId="58" applyFont="1" applyFill="1" applyBorder="1" applyAlignment="1" quotePrefix="1">
      <alignment horizontal="center" vertical="center" wrapText="1"/>
      <protection/>
    </xf>
    <xf numFmtId="0" fontId="0" fillId="32" borderId="28" xfId="0" applyFont="1" applyFill="1" applyBorder="1" applyAlignment="1" quotePrefix="1">
      <alignment horizontal="center" vertical="center" wrapText="1"/>
    </xf>
    <xf numFmtId="0" fontId="46" fillId="32" borderId="21" xfId="49" applyFont="1" applyFill="1" applyBorder="1" applyAlignment="1">
      <alignment horizontal="center" vertical="center" wrapText="1"/>
      <protection/>
    </xf>
    <xf numFmtId="1" fontId="0" fillId="32" borderId="22"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32" borderId="23" xfId="0" applyFont="1" applyFill="1" applyBorder="1" applyAlignment="1">
      <alignment horizontal="center" vertical="center" wrapText="1"/>
    </xf>
    <xf numFmtId="184" fontId="0" fillId="32" borderId="25" xfId="53" applyNumberFormat="1" applyFont="1" applyFill="1" applyBorder="1" applyAlignment="1">
      <alignment horizontal="center" vertical="center" wrapText="1"/>
    </xf>
    <xf numFmtId="184" fontId="0" fillId="32" borderId="45" xfId="53" applyNumberFormat="1" applyFont="1" applyFill="1" applyBorder="1" applyAlignment="1">
      <alignment horizontal="center" vertical="center" wrapText="1"/>
    </xf>
    <xf numFmtId="0" fontId="46" fillId="32" borderId="21" xfId="0" applyFont="1" applyFill="1" applyBorder="1" applyAlignment="1" quotePrefix="1">
      <alignment horizontal="center" vertical="center" wrapText="1"/>
    </xf>
    <xf numFmtId="0" fontId="43" fillId="0" borderId="21" xfId="58" applyFont="1" applyFill="1" applyBorder="1" applyAlignment="1" quotePrefix="1">
      <alignment horizontal="center" vertical="center" wrapText="1"/>
      <protection/>
    </xf>
    <xf numFmtId="0" fontId="0" fillId="0" borderId="21" xfId="0" applyFont="1" applyFill="1" applyBorder="1" applyAlignment="1" quotePrefix="1">
      <alignment horizontal="center" vertical="center"/>
    </xf>
    <xf numFmtId="9" fontId="46" fillId="0" borderId="21" xfId="0" applyNumberFormat="1" applyFont="1" applyFill="1" applyBorder="1" applyAlignment="1">
      <alignment horizontal="center" vertical="center" wrapText="1"/>
    </xf>
    <xf numFmtId="9" fontId="46" fillId="30" borderId="21" xfId="0" applyNumberFormat="1" applyFont="1" applyFill="1" applyBorder="1" applyAlignment="1">
      <alignment horizontal="center" vertical="center" wrapText="1"/>
    </xf>
    <xf numFmtId="10" fontId="0" fillId="0" borderId="21" xfId="55" applyNumberFormat="1" applyFont="1" applyFill="1" applyBorder="1" applyAlignment="1">
      <alignment horizontal="center" vertical="center"/>
    </xf>
    <xf numFmtId="10" fontId="0" fillId="32" borderId="28" xfId="53" applyNumberFormat="1" applyFont="1" applyFill="1" applyBorder="1" applyAlignment="1">
      <alignment horizontal="center" vertical="center" wrapText="1"/>
    </xf>
    <xf numFmtId="10" fontId="0" fillId="32" borderId="21" xfId="53" applyNumberFormat="1" applyFont="1" applyFill="1" applyBorder="1" applyAlignment="1">
      <alignment horizontal="center" vertical="center" wrapText="1"/>
    </xf>
    <xf numFmtId="10" fontId="0" fillId="30" borderId="21" xfId="53" applyNumberFormat="1" applyFont="1" applyFill="1" applyBorder="1" applyAlignment="1">
      <alignment horizontal="center" vertical="center" wrapText="1"/>
    </xf>
    <xf numFmtId="10" fontId="0" fillId="0" borderId="21" xfId="0" applyNumberFormat="1" applyFont="1" applyFill="1" applyBorder="1" applyAlignment="1">
      <alignment horizontal="center" vertical="center" wrapText="1"/>
    </xf>
    <xf numFmtId="10" fontId="0" fillId="0" borderId="26" xfId="0" applyNumberFormat="1" applyBorder="1" applyAlignment="1">
      <alignment horizontal="center" vertical="center" wrapText="1"/>
    </xf>
    <xf numFmtId="10" fontId="0" fillId="0" borderId="25" xfId="0" applyNumberFormat="1" applyBorder="1" applyAlignment="1">
      <alignment horizontal="center" vertical="center" wrapText="1"/>
    </xf>
    <xf numFmtId="10" fontId="0" fillId="0" borderId="46" xfId="0" applyNumberFormat="1" applyBorder="1" applyAlignment="1">
      <alignment horizontal="center" vertical="center" wrapText="1"/>
    </xf>
    <xf numFmtId="10" fontId="0" fillId="0" borderId="45" xfId="0" applyNumberFormat="1" applyBorder="1" applyAlignment="1">
      <alignment horizontal="center" vertical="center" wrapText="1"/>
    </xf>
    <xf numFmtId="184" fontId="0" fillId="32" borderId="46" xfId="53" applyNumberFormat="1" applyFont="1" applyFill="1" applyBorder="1" applyAlignment="1">
      <alignment horizontal="center" vertical="center" wrapText="1"/>
    </xf>
    <xf numFmtId="184" fontId="0" fillId="32" borderId="25" xfId="53" applyNumberFormat="1" applyFont="1" applyFill="1" applyBorder="1" applyAlignment="1" quotePrefix="1">
      <alignment horizontal="center" vertical="center" wrapText="1"/>
    </xf>
    <xf numFmtId="184" fontId="0" fillId="32" borderId="46" xfId="53" applyNumberFormat="1" applyFont="1" applyFill="1" applyBorder="1" applyAlignment="1" quotePrefix="1">
      <alignment horizontal="center" vertical="center" wrapText="1"/>
    </xf>
    <xf numFmtId="184" fontId="0" fillId="32" borderId="45" xfId="53" applyNumberFormat="1" applyFont="1" applyFill="1" applyBorder="1" applyAlignment="1" quotePrefix="1">
      <alignment horizontal="center" vertical="center" wrapText="1"/>
    </xf>
    <xf numFmtId="184" fontId="0" fillId="32" borderId="25" xfId="0" applyNumberFormat="1" applyFont="1" applyFill="1" applyBorder="1" applyAlignment="1">
      <alignment horizontal="center" vertical="center" wrapText="1"/>
    </xf>
    <xf numFmtId="184" fontId="0" fillId="32" borderId="45" xfId="0" applyNumberFormat="1" applyFont="1" applyFill="1" applyBorder="1" applyAlignment="1">
      <alignment horizontal="center" vertical="center" wrapText="1"/>
    </xf>
    <xf numFmtId="184" fontId="0" fillId="32" borderId="25" xfId="0" applyNumberFormat="1" applyFont="1" applyFill="1" applyBorder="1" applyAlignment="1" quotePrefix="1">
      <alignment horizontal="center" vertical="center" wrapText="1"/>
    </xf>
    <xf numFmtId="184" fontId="0" fillId="0" borderId="25" xfId="0" applyNumberFormat="1" applyBorder="1" applyAlignment="1">
      <alignment horizontal="center" vertical="center" wrapText="1"/>
    </xf>
    <xf numFmtId="184" fontId="0" fillId="0" borderId="46" xfId="0" applyNumberFormat="1" applyBorder="1" applyAlignment="1">
      <alignment horizontal="center" vertical="center" wrapText="1"/>
    </xf>
    <xf numFmtId="184" fontId="0" fillId="0" borderId="47" xfId="0" applyNumberFormat="1" applyBorder="1" applyAlignment="1">
      <alignment horizontal="center" vertical="center" wrapText="1"/>
    </xf>
    <xf numFmtId="0" fontId="0" fillId="0" borderId="25" xfId="0" applyBorder="1" applyAlignment="1">
      <alignment horizontal="center" vertical="center" wrapText="1"/>
    </xf>
    <xf numFmtId="0" fontId="0" fillId="0" borderId="46" xfId="0" applyBorder="1" applyAlignment="1">
      <alignment horizontal="center" vertical="center" wrapText="1"/>
    </xf>
    <xf numFmtId="0" fontId="0" fillId="0" borderId="45" xfId="0" applyBorder="1" applyAlignment="1">
      <alignment horizontal="center" vertical="center" wrapText="1"/>
    </xf>
    <xf numFmtId="184" fontId="0" fillId="0" borderId="25" xfId="0" applyNumberFormat="1" applyFill="1" applyBorder="1" applyAlignment="1">
      <alignment horizontal="center" vertical="center" wrapText="1"/>
    </xf>
    <xf numFmtId="184" fontId="0" fillId="0" borderId="46" xfId="0" applyNumberFormat="1" applyFill="1" applyBorder="1" applyAlignment="1">
      <alignment horizontal="center" vertical="center" wrapText="1"/>
    </xf>
    <xf numFmtId="184" fontId="0" fillId="0" borderId="45" xfId="0" applyNumberForma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KPT04_Main" xfId="50"/>
    <cellStyle name="Comma" xfId="51"/>
    <cellStyle name="Comma [0]" xfId="52"/>
    <cellStyle name="Millares 2" xfId="53"/>
    <cellStyle name="Currency" xfId="54"/>
    <cellStyle name="Currency [0]" xfId="55"/>
    <cellStyle name="Moneda 2" xfId="56"/>
    <cellStyle name="Neutral" xfId="57"/>
    <cellStyle name="Normal 2" xfId="58"/>
    <cellStyle name="Normal 3" xfId="59"/>
    <cellStyle name="Normal 4" xfId="60"/>
    <cellStyle name="Notas" xfId="61"/>
    <cellStyle name="Percent" xfId="62"/>
    <cellStyle name="Porcentaje 2 2" xfId="63"/>
    <cellStyle name="Salida" xfId="64"/>
    <cellStyle name="Texto de advertencia" xfId="65"/>
    <cellStyle name="Texto explicativo" xfId="66"/>
    <cellStyle name="Título" xfId="67"/>
    <cellStyle name="Título 2" xfId="68"/>
    <cellStyle name="Título 3" xfId="69"/>
    <cellStyle name="Total" xfId="7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466725</xdr:colOff>
      <xdr:row>3</xdr:row>
      <xdr:rowOff>247650</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466725</xdr:colOff>
      <xdr:row>3</xdr:row>
      <xdr:rowOff>247650</xdr:rowOff>
    </xdr:to>
    <xdr:pic>
      <xdr:nvPicPr>
        <xdr:cNvPr id="3"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43"/>
  <sheetViews>
    <sheetView showGridLines="0" tabSelected="1" view="pageBreakPreview" zoomScaleNormal="42" zoomScaleSheetLayoutView="100" zoomScalePageLayoutView="0" workbookViewId="0" topLeftCell="A1">
      <selection activeCell="A8" sqref="A8:K8"/>
    </sheetView>
  </sheetViews>
  <sheetFormatPr defaultColWidth="11.421875" defaultRowHeight="12.75"/>
  <cols>
    <col min="1" max="1" width="27.00390625" style="1" customWidth="1"/>
    <col min="2" max="2" width="30.7109375" style="7" customWidth="1"/>
    <col min="3" max="3" width="19.421875" style="1" customWidth="1"/>
    <col min="4" max="4" width="40.7109375" style="1" customWidth="1"/>
    <col min="5" max="5" width="12.7109375" style="1" customWidth="1"/>
    <col min="6" max="6" width="15.7109375" style="1" customWidth="1"/>
    <col min="7" max="7" width="35.7109375" style="7" customWidth="1"/>
    <col min="8" max="8" width="31.421875" style="7" customWidth="1"/>
    <col min="9" max="9" width="19.421875" style="7" customWidth="1"/>
    <col min="10" max="10" width="12.7109375" style="1" customWidth="1"/>
    <col min="11" max="11" width="15.7109375" style="1" customWidth="1"/>
    <col min="12" max="12" width="21.28125" style="1" customWidth="1"/>
    <col min="13" max="13" width="25.140625" style="1" customWidth="1"/>
    <col min="14" max="14" width="35.00390625" style="2" customWidth="1"/>
    <col min="15" max="15" width="42.57421875" style="2" customWidth="1"/>
    <col min="16" max="16" width="17.421875" style="2" customWidth="1"/>
    <col min="17" max="17" width="23.00390625" style="2" customWidth="1"/>
    <col min="18" max="18" width="30.421875" style="2" customWidth="1"/>
    <col min="19" max="19" width="25.57421875" style="2" customWidth="1"/>
    <col min="20" max="20" width="28.8515625" style="2" customWidth="1"/>
    <col min="21" max="21" width="40.57421875" style="1" customWidth="1"/>
    <col min="22" max="22" width="17.00390625" style="2" customWidth="1"/>
    <col min="23" max="27" width="30.7109375" style="3" customWidth="1"/>
    <col min="28" max="28" width="67.421875" style="3" customWidth="1"/>
    <col min="29" max="29" width="25.28125" style="1" customWidth="1"/>
    <col min="30" max="16384" width="11.421875" style="167" customWidth="1"/>
  </cols>
  <sheetData>
    <row r="1" spans="1:29" s="8" customFormat="1" ht="22.5" customHeight="1">
      <c r="A1" s="228"/>
      <c r="B1" s="229"/>
      <c r="C1" s="210" t="s">
        <v>417</v>
      </c>
      <c r="D1" s="211"/>
      <c r="E1" s="211"/>
      <c r="F1" s="211"/>
      <c r="G1" s="211"/>
      <c r="H1" s="211"/>
      <c r="I1" s="211"/>
      <c r="J1" s="211"/>
      <c r="K1" s="211"/>
      <c r="L1" s="211"/>
      <c r="M1" s="211"/>
      <c r="N1" s="211"/>
      <c r="O1" s="211"/>
      <c r="P1" s="211"/>
      <c r="Q1" s="211"/>
      <c r="R1" s="211"/>
      <c r="S1" s="211"/>
      <c r="T1" s="211"/>
      <c r="U1" s="211"/>
      <c r="V1" s="211"/>
      <c r="W1" s="211"/>
      <c r="X1" s="211"/>
      <c r="Y1" s="211"/>
      <c r="Z1" s="211"/>
      <c r="AA1" s="211"/>
      <c r="AB1" s="212"/>
      <c r="AC1" s="183" t="s">
        <v>418</v>
      </c>
    </row>
    <row r="2" spans="1:29" s="8" customFormat="1" ht="25.5" customHeight="1">
      <c r="A2" s="216"/>
      <c r="B2" s="218"/>
      <c r="C2" s="213"/>
      <c r="D2" s="214"/>
      <c r="E2" s="214"/>
      <c r="F2" s="214"/>
      <c r="G2" s="214"/>
      <c r="H2" s="214"/>
      <c r="I2" s="214"/>
      <c r="J2" s="214"/>
      <c r="K2" s="214"/>
      <c r="L2" s="214"/>
      <c r="M2" s="214"/>
      <c r="N2" s="214"/>
      <c r="O2" s="214"/>
      <c r="P2" s="214"/>
      <c r="Q2" s="214"/>
      <c r="R2" s="214"/>
      <c r="S2" s="214"/>
      <c r="T2" s="214"/>
      <c r="U2" s="214"/>
      <c r="V2" s="214"/>
      <c r="W2" s="214"/>
      <c r="X2" s="214"/>
      <c r="Y2" s="214"/>
      <c r="Z2" s="214"/>
      <c r="AA2" s="214"/>
      <c r="AB2" s="215"/>
      <c r="AC2" s="184" t="s">
        <v>584</v>
      </c>
    </row>
    <row r="3" spans="1:29" s="8" customFormat="1" ht="20.25" customHeight="1">
      <c r="A3" s="216"/>
      <c r="B3" s="218"/>
      <c r="C3" s="216" t="s">
        <v>2</v>
      </c>
      <c r="D3" s="217"/>
      <c r="E3" s="217"/>
      <c r="F3" s="217"/>
      <c r="G3" s="217"/>
      <c r="H3" s="217"/>
      <c r="I3" s="217"/>
      <c r="J3" s="217"/>
      <c r="K3" s="217"/>
      <c r="L3" s="217"/>
      <c r="M3" s="217"/>
      <c r="N3" s="217"/>
      <c r="O3" s="217"/>
      <c r="P3" s="217"/>
      <c r="Q3" s="217"/>
      <c r="R3" s="217"/>
      <c r="S3" s="217"/>
      <c r="T3" s="217"/>
      <c r="U3" s="217"/>
      <c r="V3" s="217"/>
      <c r="W3" s="217"/>
      <c r="X3" s="217"/>
      <c r="Y3" s="217"/>
      <c r="Z3" s="217"/>
      <c r="AA3" s="217"/>
      <c r="AB3" s="218"/>
      <c r="AC3" s="184" t="s">
        <v>585</v>
      </c>
    </row>
    <row r="4" spans="1:29" s="8" customFormat="1" ht="27.75" customHeight="1" thickBot="1">
      <c r="A4" s="219"/>
      <c r="B4" s="221"/>
      <c r="C4" s="219" t="s">
        <v>3</v>
      </c>
      <c r="D4" s="220"/>
      <c r="E4" s="220"/>
      <c r="F4" s="220"/>
      <c r="G4" s="220"/>
      <c r="H4" s="220"/>
      <c r="I4" s="220"/>
      <c r="J4" s="220"/>
      <c r="K4" s="220"/>
      <c r="L4" s="220"/>
      <c r="M4" s="220"/>
      <c r="N4" s="220"/>
      <c r="O4" s="220"/>
      <c r="P4" s="220"/>
      <c r="Q4" s="220"/>
      <c r="R4" s="220"/>
      <c r="S4" s="220"/>
      <c r="T4" s="220"/>
      <c r="U4" s="220"/>
      <c r="V4" s="220"/>
      <c r="W4" s="220"/>
      <c r="X4" s="220"/>
      <c r="Y4" s="220"/>
      <c r="Z4" s="220"/>
      <c r="AA4" s="220"/>
      <c r="AB4" s="221"/>
      <c r="AC4" s="185" t="s">
        <v>5</v>
      </c>
    </row>
    <row r="5" spans="1:29" s="8" customFormat="1" ht="19.5" customHeight="1" thickBot="1">
      <c r="A5" s="222" t="s">
        <v>419</v>
      </c>
      <c r="B5" s="223"/>
      <c r="C5" s="223"/>
      <c r="D5" s="223"/>
      <c r="E5" s="223"/>
      <c r="F5" s="223"/>
      <c r="G5" s="223"/>
      <c r="H5" s="179"/>
      <c r="I5" s="224" t="s">
        <v>420</v>
      </c>
      <c r="J5" s="224"/>
      <c r="K5" s="224"/>
      <c r="L5" s="224"/>
      <c r="M5" s="224"/>
      <c r="N5" s="224"/>
      <c r="O5" s="177"/>
      <c r="P5" s="177"/>
      <c r="Q5" s="177"/>
      <c r="R5" s="177"/>
      <c r="S5" s="177"/>
      <c r="T5" s="177"/>
      <c r="U5" s="177"/>
      <c r="V5" s="177"/>
      <c r="W5" s="180"/>
      <c r="X5" s="180"/>
      <c r="Y5" s="180"/>
      <c r="Z5" s="181"/>
      <c r="AA5" s="182"/>
      <c r="AB5" s="180"/>
      <c r="AC5" s="178"/>
    </row>
    <row r="6" spans="1:29" s="8" customFormat="1" ht="16.5" thickBot="1">
      <c r="A6" s="222" t="s">
        <v>292</v>
      </c>
      <c r="B6" s="223"/>
      <c r="C6" s="223"/>
      <c r="D6" s="223"/>
      <c r="E6" s="223"/>
      <c r="F6" s="223"/>
      <c r="G6" s="223"/>
      <c r="H6" s="223"/>
      <c r="I6" s="223"/>
      <c r="J6" s="223"/>
      <c r="K6" s="227"/>
      <c r="L6" s="224" t="s">
        <v>327</v>
      </c>
      <c r="M6" s="224"/>
      <c r="N6" s="224"/>
      <c r="O6" s="224"/>
      <c r="P6" s="224"/>
      <c r="Q6" s="224"/>
      <c r="R6" s="224"/>
      <c r="S6" s="224"/>
      <c r="T6" s="224"/>
      <c r="U6" s="224"/>
      <c r="V6" s="224"/>
      <c r="W6" s="224"/>
      <c r="X6" s="224"/>
      <c r="Y6" s="224"/>
      <c r="Z6" s="224"/>
      <c r="AA6" s="224"/>
      <c r="AB6" s="224"/>
      <c r="AC6" s="226"/>
    </row>
    <row r="7" spans="1:29" s="11" customFormat="1" ht="24" customHeight="1" thickBot="1">
      <c r="A7" s="243"/>
      <c r="B7" s="244"/>
      <c r="C7" s="244"/>
      <c r="D7" s="244"/>
      <c r="E7" s="244"/>
      <c r="F7" s="244"/>
      <c r="G7" s="244"/>
      <c r="H7" s="12"/>
      <c r="I7" s="9"/>
      <c r="J7" s="9"/>
      <c r="K7" s="10"/>
      <c r="L7" s="9"/>
      <c r="M7" s="9"/>
      <c r="N7" s="9"/>
      <c r="O7" s="9"/>
      <c r="P7" s="9"/>
      <c r="Q7" s="9"/>
      <c r="R7" s="9"/>
      <c r="S7" s="9"/>
      <c r="T7" s="9"/>
      <c r="U7" s="225"/>
      <c r="V7" s="225"/>
      <c r="W7" s="225"/>
      <c r="X7" s="225"/>
      <c r="Y7" s="225"/>
      <c r="Z7" s="225"/>
      <c r="AA7" s="225"/>
      <c r="AB7" s="225"/>
      <c r="AC7" s="225"/>
    </row>
    <row r="8" spans="1:29" s="16" customFormat="1" ht="24.75" customHeight="1" thickBot="1">
      <c r="A8" s="245" t="s">
        <v>27</v>
      </c>
      <c r="B8" s="246"/>
      <c r="C8" s="246"/>
      <c r="D8" s="246"/>
      <c r="E8" s="246"/>
      <c r="F8" s="246"/>
      <c r="G8" s="246"/>
      <c r="H8" s="246"/>
      <c r="I8" s="246"/>
      <c r="J8" s="246"/>
      <c r="K8" s="246"/>
      <c r="L8" s="208" t="s">
        <v>14</v>
      </c>
      <c r="M8" s="208"/>
      <c r="N8" s="207"/>
      <c r="O8" s="206" t="s">
        <v>28</v>
      </c>
      <c r="P8" s="208"/>
      <c r="Q8" s="207"/>
      <c r="R8" s="206" t="s">
        <v>421</v>
      </c>
      <c r="S8" s="207"/>
      <c r="T8" s="14"/>
      <c r="U8" s="206" t="s">
        <v>422</v>
      </c>
      <c r="V8" s="208"/>
      <c r="W8" s="208"/>
      <c r="X8" s="208"/>
      <c r="Y8" s="207"/>
      <c r="Z8" s="206" t="s">
        <v>423</v>
      </c>
      <c r="AA8" s="207"/>
      <c r="AB8" s="15" t="s">
        <v>424</v>
      </c>
      <c r="AC8" s="15" t="s">
        <v>15</v>
      </c>
    </row>
    <row r="9" spans="1:29" s="165" customFormat="1" ht="24" customHeight="1" thickBot="1">
      <c r="A9" s="204" t="s">
        <v>16</v>
      </c>
      <c r="B9" s="204" t="s">
        <v>17</v>
      </c>
      <c r="C9" s="204" t="s">
        <v>18</v>
      </c>
      <c r="D9" s="240" t="s">
        <v>19</v>
      </c>
      <c r="E9" s="241"/>
      <c r="F9" s="242"/>
      <c r="G9" s="204" t="s">
        <v>20</v>
      </c>
      <c r="H9" s="204" t="s">
        <v>21</v>
      </c>
      <c r="I9" s="240" t="s">
        <v>425</v>
      </c>
      <c r="J9" s="241"/>
      <c r="K9" s="242"/>
      <c r="L9" s="17">
        <v>1</v>
      </c>
      <c r="M9" s="17">
        <v>2</v>
      </c>
      <c r="N9" s="17">
        <v>3</v>
      </c>
      <c r="O9" s="17">
        <v>4</v>
      </c>
      <c r="P9" s="17">
        <v>5</v>
      </c>
      <c r="Q9" s="17">
        <v>6</v>
      </c>
      <c r="R9" s="17">
        <v>7</v>
      </c>
      <c r="S9" s="17">
        <v>8</v>
      </c>
      <c r="T9" s="17"/>
      <c r="U9" s="17">
        <v>9</v>
      </c>
      <c r="V9" s="17">
        <v>10</v>
      </c>
      <c r="W9" s="17">
        <v>11</v>
      </c>
      <c r="X9" s="17">
        <v>12</v>
      </c>
      <c r="Y9" s="17">
        <v>13</v>
      </c>
      <c r="Z9" s="17">
        <v>14</v>
      </c>
      <c r="AA9" s="17">
        <v>15</v>
      </c>
      <c r="AB9" s="17">
        <v>16</v>
      </c>
      <c r="AC9" s="17">
        <v>17</v>
      </c>
    </row>
    <row r="10" spans="1:29" s="166" customFormat="1" ht="96" customHeight="1" thickBot="1">
      <c r="A10" s="209"/>
      <c r="B10" s="209"/>
      <c r="C10" s="209"/>
      <c r="D10" s="204" t="s">
        <v>22</v>
      </c>
      <c r="E10" s="204" t="s">
        <v>23</v>
      </c>
      <c r="F10" s="204" t="s">
        <v>24</v>
      </c>
      <c r="G10" s="209"/>
      <c r="H10" s="209"/>
      <c r="I10" s="204" t="s">
        <v>22</v>
      </c>
      <c r="J10" s="204" t="s">
        <v>25</v>
      </c>
      <c r="K10" s="204" t="s">
        <v>26</v>
      </c>
      <c r="L10" s="198" t="s">
        <v>4</v>
      </c>
      <c r="M10" s="198" t="s">
        <v>6</v>
      </c>
      <c r="N10" s="198" t="s">
        <v>7</v>
      </c>
      <c r="O10" s="198" t="s">
        <v>31</v>
      </c>
      <c r="P10" s="198" t="s">
        <v>30</v>
      </c>
      <c r="Q10" s="198" t="s">
        <v>29</v>
      </c>
      <c r="R10" s="196" t="s">
        <v>426</v>
      </c>
      <c r="S10" s="18" t="s">
        <v>427</v>
      </c>
      <c r="T10" s="202" t="s">
        <v>288</v>
      </c>
      <c r="U10" s="200" t="s">
        <v>8</v>
      </c>
      <c r="V10" s="200" t="s">
        <v>1</v>
      </c>
      <c r="W10" s="200" t="s">
        <v>428</v>
      </c>
      <c r="X10" s="196" t="s">
        <v>429</v>
      </c>
      <c r="Y10" s="18" t="s">
        <v>427</v>
      </c>
      <c r="Z10" s="196" t="s">
        <v>430</v>
      </c>
      <c r="AA10" s="196" t="s">
        <v>431</v>
      </c>
      <c r="AB10" s="196" t="s">
        <v>432</v>
      </c>
      <c r="AC10" s="198" t="s">
        <v>0</v>
      </c>
    </row>
    <row r="11" spans="1:29" s="166" customFormat="1" ht="57" customHeight="1" thickBot="1">
      <c r="A11" s="205"/>
      <c r="B11" s="205"/>
      <c r="C11" s="205"/>
      <c r="D11" s="205"/>
      <c r="E11" s="205"/>
      <c r="F11" s="205"/>
      <c r="G11" s="205"/>
      <c r="H11" s="205"/>
      <c r="I11" s="205"/>
      <c r="J11" s="205"/>
      <c r="K11" s="205"/>
      <c r="L11" s="199"/>
      <c r="M11" s="199"/>
      <c r="N11" s="199"/>
      <c r="O11" s="199"/>
      <c r="P11" s="199"/>
      <c r="Q11" s="199"/>
      <c r="R11" s="197"/>
      <c r="S11" s="19" t="s">
        <v>433</v>
      </c>
      <c r="T11" s="203"/>
      <c r="U11" s="201"/>
      <c r="V11" s="201"/>
      <c r="W11" s="201"/>
      <c r="X11" s="197"/>
      <c r="Y11" s="20" t="s">
        <v>434</v>
      </c>
      <c r="Z11" s="197"/>
      <c r="AA11" s="197"/>
      <c r="AB11" s="197"/>
      <c r="AC11" s="199"/>
    </row>
    <row r="12" spans="1:29" s="5" customFormat="1" ht="76.5" customHeight="1">
      <c r="A12" s="300" t="s">
        <v>32</v>
      </c>
      <c r="B12" s="301" t="s">
        <v>33</v>
      </c>
      <c r="C12" s="293" t="s">
        <v>34</v>
      </c>
      <c r="D12" s="302" t="s">
        <v>150</v>
      </c>
      <c r="E12" s="127" t="s">
        <v>49</v>
      </c>
      <c r="F12" s="128">
        <v>0.9</v>
      </c>
      <c r="G12" s="293" t="s">
        <v>35</v>
      </c>
      <c r="H12" s="293" t="s">
        <v>36</v>
      </c>
      <c r="I12" s="129" t="s">
        <v>379</v>
      </c>
      <c r="J12" s="128" t="s">
        <v>37</v>
      </c>
      <c r="K12" s="130">
        <v>0.9</v>
      </c>
      <c r="L12" s="294">
        <v>2020630010022</v>
      </c>
      <c r="M12" s="311" t="s">
        <v>157</v>
      </c>
      <c r="N12" s="189" t="s">
        <v>158</v>
      </c>
      <c r="O12" s="131" t="s">
        <v>380</v>
      </c>
      <c r="P12" s="127">
        <v>0.78</v>
      </c>
      <c r="Q12" s="128">
        <v>0.9</v>
      </c>
      <c r="R12" s="127" t="s">
        <v>453</v>
      </c>
      <c r="S12" s="168">
        <v>0.91</v>
      </c>
      <c r="T12" s="309" t="s">
        <v>36</v>
      </c>
      <c r="U12" s="307" t="s">
        <v>300</v>
      </c>
      <c r="V12" s="189" t="s">
        <v>554</v>
      </c>
      <c r="W12" s="192">
        <v>125000000</v>
      </c>
      <c r="X12" s="192">
        <v>60458000</v>
      </c>
      <c r="Y12" s="325">
        <f>X12/W12</f>
        <v>0.483664</v>
      </c>
      <c r="Z12" s="117"/>
      <c r="AA12" s="117"/>
      <c r="AB12" s="118" t="s">
        <v>457</v>
      </c>
      <c r="AC12" s="305" t="s">
        <v>170</v>
      </c>
    </row>
    <row r="13" spans="1:29" s="5" customFormat="1" ht="76.5" customHeight="1">
      <c r="A13" s="232"/>
      <c r="B13" s="282"/>
      <c r="C13" s="257"/>
      <c r="D13" s="303"/>
      <c r="E13" s="126" t="s">
        <v>416</v>
      </c>
      <c r="F13" s="126">
        <v>0.9</v>
      </c>
      <c r="G13" s="257"/>
      <c r="H13" s="257"/>
      <c r="I13" s="132" t="s">
        <v>381</v>
      </c>
      <c r="J13" s="126" t="s">
        <v>37</v>
      </c>
      <c r="K13" s="133">
        <v>0.9</v>
      </c>
      <c r="L13" s="295"/>
      <c r="M13" s="292"/>
      <c r="N13" s="190"/>
      <c r="O13" s="134" t="s">
        <v>382</v>
      </c>
      <c r="P13" s="135">
        <v>0.78</v>
      </c>
      <c r="Q13" s="126">
        <v>0.9</v>
      </c>
      <c r="R13" s="126" t="s">
        <v>454</v>
      </c>
      <c r="S13" s="169">
        <v>1</v>
      </c>
      <c r="T13" s="310"/>
      <c r="U13" s="308"/>
      <c r="V13" s="190"/>
      <c r="W13" s="193"/>
      <c r="X13" s="193"/>
      <c r="Y13" s="326"/>
      <c r="Z13" s="119"/>
      <c r="AA13" s="119"/>
      <c r="AB13" s="119" t="s">
        <v>455</v>
      </c>
      <c r="AC13" s="306"/>
    </row>
    <row r="14" spans="1:29" s="5" customFormat="1" ht="76.5" customHeight="1">
      <c r="A14" s="232"/>
      <c r="B14" s="282"/>
      <c r="C14" s="257"/>
      <c r="D14" s="303"/>
      <c r="E14" s="304" t="s">
        <v>49</v>
      </c>
      <c r="F14" s="255">
        <v>0.9</v>
      </c>
      <c r="G14" s="257"/>
      <c r="H14" s="257"/>
      <c r="I14" s="292" t="s">
        <v>383</v>
      </c>
      <c r="J14" s="255" t="s">
        <v>37</v>
      </c>
      <c r="K14" s="256">
        <v>0.9</v>
      </c>
      <c r="L14" s="295"/>
      <c r="M14" s="292"/>
      <c r="N14" s="190"/>
      <c r="O14" s="134" t="s">
        <v>384</v>
      </c>
      <c r="P14" s="304">
        <v>0.78</v>
      </c>
      <c r="Q14" s="255">
        <v>0.9</v>
      </c>
      <c r="R14" s="255">
        <v>1</v>
      </c>
      <c r="S14" s="322">
        <v>1</v>
      </c>
      <c r="T14" s="310"/>
      <c r="U14" s="308"/>
      <c r="V14" s="190"/>
      <c r="W14" s="193"/>
      <c r="X14" s="193"/>
      <c r="Y14" s="326"/>
      <c r="Z14" s="317"/>
      <c r="AA14" s="317"/>
      <c r="AB14" s="334" t="s">
        <v>459</v>
      </c>
      <c r="AC14" s="306"/>
    </row>
    <row r="15" spans="1:29" s="5" customFormat="1" ht="76.5" customHeight="1">
      <c r="A15" s="232"/>
      <c r="B15" s="282"/>
      <c r="C15" s="257"/>
      <c r="D15" s="303"/>
      <c r="E15" s="255"/>
      <c r="F15" s="255"/>
      <c r="G15" s="257"/>
      <c r="H15" s="257"/>
      <c r="I15" s="292"/>
      <c r="J15" s="255"/>
      <c r="K15" s="256"/>
      <c r="L15" s="295"/>
      <c r="M15" s="292"/>
      <c r="N15" s="190"/>
      <c r="O15" s="134" t="s">
        <v>385</v>
      </c>
      <c r="P15" s="304"/>
      <c r="Q15" s="255"/>
      <c r="R15" s="255"/>
      <c r="S15" s="322"/>
      <c r="T15" s="310"/>
      <c r="U15" s="308"/>
      <c r="V15" s="190"/>
      <c r="W15" s="193"/>
      <c r="X15" s="193"/>
      <c r="Y15" s="326"/>
      <c r="Z15" s="333"/>
      <c r="AA15" s="333"/>
      <c r="AB15" s="335"/>
      <c r="AC15" s="306"/>
    </row>
    <row r="16" spans="1:29" s="5" customFormat="1" ht="66" customHeight="1">
      <c r="A16" s="232"/>
      <c r="B16" s="282"/>
      <c r="C16" s="257"/>
      <c r="D16" s="303"/>
      <c r="E16" s="255"/>
      <c r="F16" s="255"/>
      <c r="G16" s="257"/>
      <c r="H16" s="257"/>
      <c r="I16" s="292"/>
      <c r="J16" s="255"/>
      <c r="K16" s="256"/>
      <c r="L16" s="295"/>
      <c r="M16" s="292"/>
      <c r="N16" s="190"/>
      <c r="O16" s="134" t="s">
        <v>386</v>
      </c>
      <c r="P16" s="304"/>
      <c r="Q16" s="255"/>
      <c r="R16" s="255"/>
      <c r="S16" s="322"/>
      <c r="T16" s="310"/>
      <c r="U16" s="308"/>
      <c r="V16" s="190"/>
      <c r="W16" s="193"/>
      <c r="X16" s="193"/>
      <c r="Y16" s="326"/>
      <c r="Z16" s="318"/>
      <c r="AA16" s="318"/>
      <c r="AB16" s="336"/>
      <c r="AC16" s="306"/>
    </row>
    <row r="17" spans="1:29" s="5" customFormat="1" ht="66" customHeight="1">
      <c r="A17" s="232" t="s">
        <v>32</v>
      </c>
      <c r="B17" s="282" t="s">
        <v>33</v>
      </c>
      <c r="C17" s="257" t="s">
        <v>34</v>
      </c>
      <c r="D17" s="257" t="s">
        <v>38</v>
      </c>
      <c r="E17" s="255">
        <v>1</v>
      </c>
      <c r="F17" s="255">
        <v>1</v>
      </c>
      <c r="G17" s="257" t="s">
        <v>35</v>
      </c>
      <c r="H17" s="257" t="s">
        <v>39</v>
      </c>
      <c r="I17" s="190" t="s">
        <v>152</v>
      </c>
      <c r="J17" s="255">
        <v>1</v>
      </c>
      <c r="K17" s="256">
        <v>1</v>
      </c>
      <c r="L17" s="295">
        <v>2020630010026</v>
      </c>
      <c r="M17" s="190" t="s">
        <v>159</v>
      </c>
      <c r="N17" s="190" t="s">
        <v>160</v>
      </c>
      <c r="O17" s="132" t="s">
        <v>387</v>
      </c>
      <c r="P17" s="254">
        <v>1</v>
      </c>
      <c r="Q17" s="255">
        <v>1</v>
      </c>
      <c r="R17" s="255" t="s">
        <v>441</v>
      </c>
      <c r="S17" s="323">
        <v>1</v>
      </c>
      <c r="T17" s="310" t="s">
        <v>39</v>
      </c>
      <c r="U17" s="308" t="s">
        <v>301</v>
      </c>
      <c r="V17" s="190" t="s">
        <v>273</v>
      </c>
      <c r="W17" s="193">
        <v>62000000</v>
      </c>
      <c r="X17" s="193">
        <v>14400000</v>
      </c>
      <c r="Y17" s="327">
        <f>X17/W17</f>
        <v>0.23225806451612904</v>
      </c>
      <c r="Z17" s="317"/>
      <c r="AA17" s="317"/>
      <c r="AB17" s="334" t="s">
        <v>442</v>
      </c>
      <c r="AC17" s="316" t="s">
        <v>170</v>
      </c>
    </row>
    <row r="18" spans="1:29" s="5" customFormat="1" ht="56.25" customHeight="1">
      <c r="A18" s="232"/>
      <c r="B18" s="282"/>
      <c r="C18" s="257"/>
      <c r="D18" s="257"/>
      <c r="E18" s="255"/>
      <c r="F18" s="255"/>
      <c r="G18" s="257"/>
      <c r="H18" s="257"/>
      <c r="I18" s="190"/>
      <c r="J18" s="255"/>
      <c r="K18" s="256"/>
      <c r="L18" s="295"/>
      <c r="M18" s="190"/>
      <c r="N18" s="190"/>
      <c r="O18" s="132" t="s">
        <v>388</v>
      </c>
      <c r="P18" s="254"/>
      <c r="Q18" s="255"/>
      <c r="R18" s="255"/>
      <c r="S18" s="323"/>
      <c r="T18" s="310"/>
      <c r="U18" s="308"/>
      <c r="V18" s="190"/>
      <c r="W18" s="193"/>
      <c r="X18" s="193"/>
      <c r="Y18" s="327"/>
      <c r="Z18" s="318"/>
      <c r="AA18" s="318"/>
      <c r="AB18" s="318"/>
      <c r="AC18" s="316"/>
    </row>
    <row r="19" spans="1:29" s="5" customFormat="1" ht="111" customHeight="1">
      <c r="A19" s="136" t="s">
        <v>32</v>
      </c>
      <c r="B19" s="282" t="s">
        <v>33</v>
      </c>
      <c r="C19" s="312" t="s">
        <v>40</v>
      </c>
      <c r="D19" s="303" t="s">
        <v>150</v>
      </c>
      <c r="E19" s="137">
        <v>1</v>
      </c>
      <c r="F19" s="126">
        <v>1</v>
      </c>
      <c r="G19" s="257" t="s">
        <v>35</v>
      </c>
      <c r="H19" s="257" t="s">
        <v>153</v>
      </c>
      <c r="I19" s="138" t="s">
        <v>389</v>
      </c>
      <c r="J19" s="137">
        <v>1</v>
      </c>
      <c r="K19" s="133">
        <v>1</v>
      </c>
      <c r="L19" s="313">
        <v>2020630010023</v>
      </c>
      <c r="M19" s="292" t="s">
        <v>161</v>
      </c>
      <c r="N19" s="190" t="s">
        <v>162</v>
      </c>
      <c r="O19" s="132" t="s">
        <v>390</v>
      </c>
      <c r="P19" s="115" t="s">
        <v>270</v>
      </c>
      <c r="Q19" s="139">
        <v>1</v>
      </c>
      <c r="R19" s="140" t="s">
        <v>443</v>
      </c>
      <c r="S19" s="169">
        <v>0.25</v>
      </c>
      <c r="T19" s="314" t="s">
        <v>289</v>
      </c>
      <c r="U19" s="314" t="s">
        <v>302</v>
      </c>
      <c r="V19" s="315" t="s">
        <v>554</v>
      </c>
      <c r="W19" s="195">
        <v>300000000</v>
      </c>
      <c r="X19" s="195">
        <v>150000000</v>
      </c>
      <c r="Y19" s="328">
        <f>X19/W19</f>
        <v>0.5</v>
      </c>
      <c r="Z19" s="116"/>
      <c r="AA19" s="116"/>
      <c r="AB19" s="120" t="s">
        <v>460</v>
      </c>
      <c r="AC19" s="306" t="s">
        <v>170</v>
      </c>
    </row>
    <row r="20" spans="1:29" s="5" customFormat="1" ht="93" customHeight="1">
      <c r="A20" s="232"/>
      <c r="B20" s="282"/>
      <c r="C20" s="312"/>
      <c r="D20" s="303"/>
      <c r="E20" s="137">
        <v>1</v>
      </c>
      <c r="F20" s="126">
        <v>1</v>
      </c>
      <c r="G20" s="257"/>
      <c r="H20" s="257"/>
      <c r="I20" s="138" t="s">
        <v>391</v>
      </c>
      <c r="J20" s="137">
        <v>1</v>
      </c>
      <c r="K20" s="133">
        <v>1</v>
      </c>
      <c r="L20" s="313"/>
      <c r="M20" s="292"/>
      <c r="N20" s="190"/>
      <c r="O20" s="132" t="s">
        <v>392</v>
      </c>
      <c r="P20" s="115" t="s">
        <v>171</v>
      </c>
      <c r="Q20" s="139">
        <v>1</v>
      </c>
      <c r="R20" s="139" t="s">
        <v>440</v>
      </c>
      <c r="S20" s="169">
        <v>1</v>
      </c>
      <c r="T20" s="314"/>
      <c r="U20" s="314"/>
      <c r="V20" s="315"/>
      <c r="W20" s="195"/>
      <c r="X20" s="195"/>
      <c r="Y20" s="328"/>
      <c r="Z20" s="116"/>
      <c r="AA20" s="116"/>
      <c r="AB20" s="120" t="s">
        <v>439</v>
      </c>
      <c r="AC20" s="306"/>
    </row>
    <row r="21" spans="1:29" s="5" customFormat="1" ht="162" customHeight="1">
      <c r="A21" s="232"/>
      <c r="B21" s="282"/>
      <c r="C21" s="312"/>
      <c r="D21" s="303"/>
      <c r="E21" s="126" t="s">
        <v>416</v>
      </c>
      <c r="F21" s="126">
        <v>1</v>
      </c>
      <c r="G21" s="257"/>
      <c r="H21" s="257"/>
      <c r="I21" s="141" t="s">
        <v>393</v>
      </c>
      <c r="J21" s="126" t="s">
        <v>37</v>
      </c>
      <c r="K21" s="133">
        <v>1</v>
      </c>
      <c r="L21" s="313"/>
      <c r="M21" s="292"/>
      <c r="N21" s="190"/>
      <c r="O21" s="132" t="s">
        <v>394</v>
      </c>
      <c r="P21" s="142" t="s">
        <v>343</v>
      </c>
      <c r="Q21" s="139">
        <v>1</v>
      </c>
      <c r="R21" s="140" t="s">
        <v>458</v>
      </c>
      <c r="S21" s="169">
        <v>0.33</v>
      </c>
      <c r="T21" s="314"/>
      <c r="U21" s="314"/>
      <c r="V21" s="315"/>
      <c r="W21" s="195"/>
      <c r="X21" s="195"/>
      <c r="Y21" s="328"/>
      <c r="Z21" s="116"/>
      <c r="AA21" s="116"/>
      <c r="AB21" s="120" t="s">
        <v>461</v>
      </c>
      <c r="AC21" s="306"/>
    </row>
    <row r="22" spans="1:29" s="5" customFormat="1" ht="74.25" customHeight="1">
      <c r="A22" s="232"/>
      <c r="B22" s="282"/>
      <c r="C22" s="312"/>
      <c r="D22" s="303"/>
      <c r="E22" s="304" t="s">
        <v>49</v>
      </c>
      <c r="F22" s="255">
        <v>1</v>
      </c>
      <c r="G22" s="257"/>
      <c r="H22" s="257"/>
      <c r="I22" s="190" t="s">
        <v>395</v>
      </c>
      <c r="J22" s="255" t="s">
        <v>37</v>
      </c>
      <c r="K22" s="256">
        <v>1</v>
      </c>
      <c r="L22" s="313"/>
      <c r="M22" s="292"/>
      <c r="N22" s="190"/>
      <c r="O22" s="132" t="s">
        <v>396</v>
      </c>
      <c r="P22" s="190" t="s">
        <v>37</v>
      </c>
      <c r="Q22" s="292" t="s">
        <v>397</v>
      </c>
      <c r="R22" s="292" t="s">
        <v>456</v>
      </c>
      <c r="S22" s="323">
        <v>0.94</v>
      </c>
      <c r="T22" s="314"/>
      <c r="U22" s="314"/>
      <c r="V22" s="315"/>
      <c r="W22" s="195"/>
      <c r="X22" s="195"/>
      <c r="Y22" s="328"/>
      <c r="Z22" s="337"/>
      <c r="AA22" s="337"/>
      <c r="AB22" s="339" t="s">
        <v>462</v>
      </c>
      <c r="AC22" s="306"/>
    </row>
    <row r="23" spans="1:29" s="5" customFormat="1" ht="74.25" customHeight="1">
      <c r="A23" s="232"/>
      <c r="B23" s="282"/>
      <c r="C23" s="312"/>
      <c r="D23" s="303"/>
      <c r="E23" s="255"/>
      <c r="F23" s="255"/>
      <c r="G23" s="257"/>
      <c r="H23" s="257"/>
      <c r="I23" s="190"/>
      <c r="J23" s="255"/>
      <c r="K23" s="256"/>
      <c r="L23" s="313"/>
      <c r="M23" s="292"/>
      <c r="N23" s="190"/>
      <c r="O23" s="132" t="s">
        <v>398</v>
      </c>
      <c r="P23" s="190"/>
      <c r="Q23" s="190"/>
      <c r="R23" s="190"/>
      <c r="S23" s="323"/>
      <c r="T23" s="314"/>
      <c r="U23" s="314"/>
      <c r="V23" s="315"/>
      <c r="W23" s="195"/>
      <c r="X23" s="195"/>
      <c r="Y23" s="328"/>
      <c r="Z23" s="338"/>
      <c r="AA23" s="338"/>
      <c r="AB23" s="338"/>
      <c r="AC23" s="306"/>
    </row>
    <row r="24" spans="1:29" s="5" customFormat="1" ht="74.25" customHeight="1">
      <c r="A24" s="232"/>
      <c r="B24" s="282"/>
      <c r="C24" s="312"/>
      <c r="D24" s="303"/>
      <c r="E24" s="135" t="s">
        <v>49</v>
      </c>
      <c r="F24" s="126">
        <v>1</v>
      </c>
      <c r="G24" s="257"/>
      <c r="H24" s="257"/>
      <c r="I24" s="141" t="s">
        <v>399</v>
      </c>
      <c r="J24" s="126" t="s">
        <v>37</v>
      </c>
      <c r="K24" s="133">
        <v>1</v>
      </c>
      <c r="L24" s="313"/>
      <c r="M24" s="292"/>
      <c r="N24" s="190"/>
      <c r="O24" s="132" t="s">
        <v>400</v>
      </c>
      <c r="P24" s="115" t="s">
        <v>37</v>
      </c>
      <c r="Q24" s="139">
        <v>1</v>
      </c>
      <c r="R24" s="140" t="s">
        <v>464</v>
      </c>
      <c r="S24" s="169">
        <v>1</v>
      </c>
      <c r="T24" s="314"/>
      <c r="U24" s="314"/>
      <c r="V24" s="315"/>
      <c r="W24" s="195"/>
      <c r="X24" s="195"/>
      <c r="Y24" s="328"/>
      <c r="Z24" s="116"/>
      <c r="AA24" s="116"/>
      <c r="AB24" s="120" t="s">
        <v>463</v>
      </c>
      <c r="AC24" s="306"/>
    </row>
    <row r="25" spans="1:29" s="5" customFormat="1" ht="74.25" customHeight="1">
      <c r="A25" s="232"/>
      <c r="B25" s="282"/>
      <c r="C25" s="312"/>
      <c r="D25" s="303"/>
      <c r="E25" s="135" t="s">
        <v>49</v>
      </c>
      <c r="F25" s="126">
        <v>1</v>
      </c>
      <c r="G25" s="257"/>
      <c r="H25" s="257"/>
      <c r="I25" s="132" t="s">
        <v>401</v>
      </c>
      <c r="J25" s="126" t="s">
        <v>37</v>
      </c>
      <c r="K25" s="133">
        <v>1</v>
      </c>
      <c r="L25" s="313"/>
      <c r="M25" s="292"/>
      <c r="N25" s="190"/>
      <c r="O25" s="132" t="s">
        <v>402</v>
      </c>
      <c r="P25" s="115" t="s">
        <v>37</v>
      </c>
      <c r="Q25" s="139">
        <v>1</v>
      </c>
      <c r="R25" s="139" t="s">
        <v>444</v>
      </c>
      <c r="S25" s="169">
        <v>0</v>
      </c>
      <c r="T25" s="314"/>
      <c r="U25" s="314"/>
      <c r="V25" s="315"/>
      <c r="W25" s="195"/>
      <c r="X25" s="195"/>
      <c r="Y25" s="328"/>
      <c r="Z25" s="116"/>
      <c r="AA25" s="116"/>
      <c r="AB25" s="120" t="s">
        <v>445</v>
      </c>
      <c r="AC25" s="306"/>
    </row>
    <row r="26" spans="1:29" s="5" customFormat="1" ht="107.25" customHeight="1">
      <c r="A26" s="232" t="s">
        <v>32</v>
      </c>
      <c r="B26" s="282" t="s">
        <v>33</v>
      </c>
      <c r="C26" s="257" t="s">
        <v>41</v>
      </c>
      <c r="D26" s="257" t="s">
        <v>38</v>
      </c>
      <c r="E26" s="126">
        <v>1</v>
      </c>
      <c r="F26" s="126">
        <v>1</v>
      </c>
      <c r="G26" s="257" t="s">
        <v>35</v>
      </c>
      <c r="H26" s="257" t="s">
        <v>42</v>
      </c>
      <c r="I26" s="141" t="s">
        <v>43</v>
      </c>
      <c r="J26" s="143">
        <v>48</v>
      </c>
      <c r="K26" s="144">
        <v>48</v>
      </c>
      <c r="L26" s="295">
        <v>2020630010030</v>
      </c>
      <c r="M26" s="319" t="s">
        <v>163</v>
      </c>
      <c r="N26" s="190" t="s">
        <v>166</v>
      </c>
      <c r="O26" s="132" t="s">
        <v>403</v>
      </c>
      <c r="P26" s="115">
        <v>12</v>
      </c>
      <c r="Q26" s="115">
        <v>12</v>
      </c>
      <c r="R26" s="142" t="s">
        <v>437</v>
      </c>
      <c r="S26" s="169">
        <v>0.25</v>
      </c>
      <c r="T26" s="320" t="s">
        <v>42</v>
      </c>
      <c r="U26" s="321" t="s">
        <v>303</v>
      </c>
      <c r="V26" s="315" t="s">
        <v>274</v>
      </c>
      <c r="W26" s="194">
        <v>140990394834</v>
      </c>
      <c r="X26" s="194">
        <v>137896032107</v>
      </c>
      <c r="Y26" s="324">
        <f>X26/W26</f>
        <v>0.9780526699663246</v>
      </c>
      <c r="Z26" s="121"/>
      <c r="AA26" s="121"/>
      <c r="AB26" s="122" t="s">
        <v>438</v>
      </c>
      <c r="AC26" s="306" t="s">
        <v>170</v>
      </c>
    </row>
    <row r="27" spans="1:29" s="5" customFormat="1" ht="84" customHeight="1">
      <c r="A27" s="232"/>
      <c r="B27" s="282"/>
      <c r="C27" s="257"/>
      <c r="D27" s="257"/>
      <c r="E27" s="145" t="s">
        <v>49</v>
      </c>
      <c r="F27" s="126">
        <v>1</v>
      </c>
      <c r="G27" s="257"/>
      <c r="H27" s="257"/>
      <c r="I27" s="141" t="s">
        <v>404</v>
      </c>
      <c r="J27" s="143" t="s">
        <v>37</v>
      </c>
      <c r="K27" s="133">
        <v>1</v>
      </c>
      <c r="L27" s="295"/>
      <c r="M27" s="319"/>
      <c r="N27" s="190"/>
      <c r="O27" s="132" t="s">
        <v>405</v>
      </c>
      <c r="P27" s="115" t="s">
        <v>37</v>
      </c>
      <c r="Q27" s="139">
        <v>1</v>
      </c>
      <c r="R27" s="139" t="s">
        <v>436</v>
      </c>
      <c r="S27" s="169">
        <v>0.25</v>
      </c>
      <c r="T27" s="320"/>
      <c r="U27" s="321"/>
      <c r="V27" s="315"/>
      <c r="W27" s="194"/>
      <c r="X27" s="194"/>
      <c r="Y27" s="324"/>
      <c r="Z27" s="121"/>
      <c r="AA27" s="121"/>
      <c r="AB27" s="122" t="s">
        <v>435</v>
      </c>
      <c r="AC27" s="306"/>
    </row>
    <row r="28" spans="1:29" s="5" customFormat="1" ht="89.25" customHeight="1">
      <c r="A28" s="146" t="s">
        <v>32</v>
      </c>
      <c r="B28" s="147" t="s">
        <v>44</v>
      </c>
      <c r="C28" s="148" t="s">
        <v>45</v>
      </c>
      <c r="D28" s="149" t="s">
        <v>46</v>
      </c>
      <c r="E28" s="139">
        <v>1</v>
      </c>
      <c r="F28" s="126">
        <v>1</v>
      </c>
      <c r="G28" s="149" t="s">
        <v>47</v>
      </c>
      <c r="H28" s="149" t="s">
        <v>48</v>
      </c>
      <c r="I28" s="142" t="s">
        <v>154</v>
      </c>
      <c r="J28" s="139">
        <v>0.99</v>
      </c>
      <c r="K28" s="133">
        <v>0.98</v>
      </c>
      <c r="L28" s="150">
        <v>2020630010028</v>
      </c>
      <c r="M28" s="142" t="s">
        <v>165</v>
      </c>
      <c r="N28" s="115" t="s">
        <v>167</v>
      </c>
      <c r="O28" s="132" t="s">
        <v>406</v>
      </c>
      <c r="P28" s="139">
        <v>0.99</v>
      </c>
      <c r="Q28" s="139">
        <v>0.98</v>
      </c>
      <c r="R28" s="139" t="s">
        <v>446</v>
      </c>
      <c r="S28" s="169">
        <v>0.99</v>
      </c>
      <c r="T28" s="113" t="s">
        <v>48</v>
      </c>
      <c r="U28" s="114" t="s">
        <v>304</v>
      </c>
      <c r="V28" s="115" t="s">
        <v>275</v>
      </c>
      <c r="W28" s="175">
        <v>18849338</v>
      </c>
      <c r="X28" s="175">
        <v>0</v>
      </c>
      <c r="Y28" s="31">
        <f>X28/W28</f>
        <v>0</v>
      </c>
      <c r="Z28" s="116"/>
      <c r="AA28" s="116"/>
      <c r="AB28" s="120" t="s">
        <v>465</v>
      </c>
      <c r="AC28" s="174" t="s">
        <v>170</v>
      </c>
    </row>
    <row r="29" spans="1:29" s="5" customFormat="1" ht="216" customHeight="1">
      <c r="A29" s="232" t="s">
        <v>32</v>
      </c>
      <c r="B29" s="282" t="s">
        <v>33</v>
      </c>
      <c r="C29" s="312" t="s">
        <v>40</v>
      </c>
      <c r="D29" s="303" t="s">
        <v>150</v>
      </c>
      <c r="E29" s="135" t="s">
        <v>49</v>
      </c>
      <c r="F29" s="139">
        <v>0.9</v>
      </c>
      <c r="G29" s="257" t="s">
        <v>50</v>
      </c>
      <c r="H29" s="257" t="s">
        <v>51</v>
      </c>
      <c r="I29" s="151" t="s">
        <v>407</v>
      </c>
      <c r="J29" s="135" t="s">
        <v>37</v>
      </c>
      <c r="K29" s="152">
        <v>0.9</v>
      </c>
      <c r="L29" s="313">
        <v>2020630010027</v>
      </c>
      <c r="M29" s="190" t="s">
        <v>164</v>
      </c>
      <c r="N29" s="292" t="s">
        <v>326</v>
      </c>
      <c r="O29" s="132" t="s">
        <v>408</v>
      </c>
      <c r="P29" s="126" t="s">
        <v>271</v>
      </c>
      <c r="Q29" s="126">
        <v>0.9</v>
      </c>
      <c r="R29" s="126">
        <v>0.21</v>
      </c>
      <c r="S29" s="169">
        <f>R29/Q29</f>
        <v>0.2333333333333333</v>
      </c>
      <c r="T29" s="315" t="s">
        <v>290</v>
      </c>
      <c r="U29" s="315" t="s">
        <v>305</v>
      </c>
      <c r="V29" s="315" t="s">
        <v>276</v>
      </c>
      <c r="W29" s="195">
        <v>60000000</v>
      </c>
      <c r="X29" s="195">
        <v>48000000</v>
      </c>
      <c r="Y29" s="328">
        <f>X29/W29</f>
        <v>0.8</v>
      </c>
      <c r="Z29" s="116"/>
      <c r="AA29" s="116"/>
      <c r="AB29" s="116" t="s">
        <v>447</v>
      </c>
      <c r="AC29" s="306" t="s">
        <v>170</v>
      </c>
    </row>
    <row r="30" spans="1:29" s="5" customFormat="1" ht="369" customHeight="1">
      <c r="A30" s="232"/>
      <c r="B30" s="282"/>
      <c r="C30" s="312"/>
      <c r="D30" s="303"/>
      <c r="E30" s="135" t="s">
        <v>49</v>
      </c>
      <c r="F30" s="139">
        <v>0.8</v>
      </c>
      <c r="G30" s="257"/>
      <c r="H30" s="257"/>
      <c r="I30" s="151" t="s">
        <v>409</v>
      </c>
      <c r="J30" s="135" t="s">
        <v>37</v>
      </c>
      <c r="K30" s="152">
        <v>0.8</v>
      </c>
      <c r="L30" s="313"/>
      <c r="M30" s="190"/>
      <c r="N30" s="292"/>
      <c r="O30" s="132" t="s">
        <v>269</v>
      </c>
      <c r="P30" s="126" t="s">
        <v>272</v>
      </c>
      <c r="Q30" s="126">
        <v>0.8</v>
      </c>
      <c r="R30" s="126">
        <v>0.19</v>
      </c>
      <c r="S30" s="169">
        <f>R30/Q30</f>
        <v>0.2375</v>
      </c>
      <c r="T30" s="315"/>
      <c r="U30" s="315"/>
      <c r="V30" s="315"/>
      <c r="W30" s="195"/>
      <c r="X30" s="195"/>
      <c r="Y30" s="328"/>
      <c r="Z30" s="116"/>
      <c r="AA30" s="116"/>
      <c r="AB30" s="116" t="s">
        <v>448</v>
      </c>
      <c r="AC30" s="306"/>
    </row>
    <row r="31" spans="1:29" s="5" customFormat="1" ht="104.25" customHeight="1">
      <c r="A31" s="232"/>
      <c r="B31" s="282"/>
      <c r="C31" s="312"/>
      <c r="D31" s="303"/>
      <c r="E31" s="135" t="s">
        <v>49</v>
      </c>
      <c r="F31" s="139">
        <v>1</v>
      </c>
      <c r="G31" s="257"/>
      <c r="H31" s="257"/>
      <c r="I31" s="153" t="s">
        <v>410</v>
      </c>
      <c r="J31" s="135" t="s">
        <v>37</v>
      </c>
      <c r="K31" s="152">
        <v>1</v>
      </c>
      <c r="L31" s="313"/>
      <c r="M31" s="190"/>
      <c r="N31" s="292"/>
      <c r="O31" s="132" t="s">
        <v>411</v>
      </c>
      <c r="P31" s="126" t="s">
        <v>37</v>
      </c>
      <c r="Q31" s="126">
        <v>1</v>
      </c>
      <c r="R31" s="126" t="s">
        <v>449</v>
      </c>
      <c r="S31" s="169">
        <v>1</v>
      </c>
      <c r="T31" s="315"/>
      <c r="U31" s="315"/>
      <c r="V31" s="315"/>
      <c r="W31" s="195"/>
      <c r="X31" s="195"/>
      <c r="Y31" s="328"/>
      <c r="Z31" s="116"/>
      <c r="AA31" s="116"/>
      <c r="AB31" s="120" t="s">
        <v>450</v>
      </c>
      <c r="AC31" s="306"/>
    </row>
    <row r="32" spans="1:29" s="5" customFormat="1" ht="204" customHeight="1">
      <c r="A32" s="232"/>
      <c r="B32" s="282"/>
      <c r="C32" s="312"/>
      <c r="D32" s="303"/>
      <c r="E32" s="135" t="s">
        <v>49</v>
      </c>
      <c r="F32" s="139">
        <v>0.9</v>
      </c>
      <c r="G32" s="257"/>
      <c r="H32" s="257"/>
      <c r="I32" s="153" t="s">
        <v>412</v>
      </c>
      <c r="J32" s="135" t="s">
        <v>37</v>
      </c>
      <c r="K32" s="152">
        <v>0.9</v>
      </c>
      <c r="L32" s="313"/>
      <c r="M32" s="190"/>
      <c r="N32" s="292"/>
      <c r="O32" s="132" t="s">
        <v>413</v>
      </c>
      <c r="P32" s="126" t="s">
        <v>37</v>
      </c>
      <c r="Q32" s="126">
        <v>0.9</v>
      </c>
      <c r="R32" s="135" t="s">
        <v>451</v>
      </c>
      <c r="S32" s="169">
        <v>0.25</v>
      </c>
      <c r="T32" s="315"/>
      <c r="U32" s="315"/>
      <c r="V32" s="315"/>
      <c r="W32" s="195"/>
      <c r="X32" s="195"/>
      <c r="Y32" s="328"/>
      <c r="Z32" s="116"/>
      <c r="AA32" s="116"/>
      <c r="AB32" s="120" t="s">
        <v>452</v>
      </c>
      <c r="AC32" s="306"/>
    </row>
    <row r="33" spans="1:29" s="5" customFormat="1" ht="109.5" customHeight="1">
      <c r="A33" s="232" t="s">
        <v>32</v>
      </c>
      <c r="B33" s="282" t="s">
        <v>33</v>
      </c>
      <c r="C33" s="257" t="s">
        <v>41</v>
      </c>
      <c r="D33" s="257" t="s">
        <v>148</v>
      </c>
      <c r="E33" s="255">
        <v>1</v>
      </c>
      <c r="F33" s="255">
        <v>1</v>
      </c>
      <c r="G33" s="257" t="s">
        <v>52</v>
      </c>
      <c r="H33" s="257" t="s">
        <v>53</v>
      </c>
      <c r="I33" s="257" t="s">
        <v>54</v>
      </c>
      <c r="J33" s="283">
        <v>40000</v>
      </c>
      <c r="K33" s="284">
        <v>40000</v>
      </c>
      <c r="L33" s="253">
        <v>2020630010024</v>
      </c>
      <c r="M33" s="271" t="s">
        <v>106</v>
      </c>
      <c r="N33" s="251" t="s">
        <v>137</v>
      </c>
      <c r="O33" s="154" t="s">
        <v>369</v>
      </c>
      <c r="P33" s="123" t="s">
        <v>219</v>
      </c>
      <c r="Q33" s="155">
        <v>12400</v>
      </c>
      <c r="R33" s="123">
        <v>1959</v>
      </c>
      <c r="S33" s="164">
        <f aca="true" t="shared" si="0" ref="S33:S96">R33/Q33</f>
        <v>0.15798387096774194</v>
      </c>
      <c r="T33" s="235" t="s">
        <v>53</v>
      </c>
      <c r="U33" s="235" t="s">
        <v>306</v>
      </c>
      <c r="V33" s="235" t="s">
        <v>277</v>
      </c>
      <c r="W33" s="191">
        <f>69000000+1000000</f>
        <v>70000000</v>
      </c>
      <c r="X33" s="191">
        <v>48000000</v>
      </c>
      <c r="Y33" s="276">
        <f>X33/W33</f>
        <v>0.6857142857142857</v>
      </c>
      <c r="Z33" s="123">
        <v>1959</v>
      </c>
      <c r="AA33" s="124" t="s">
        <v>466</v>
      </c>
      <c r="AB33" s="125" t="s">
        <v>467</v>
      </c>
      <c r="AC33" s="260" t="s">
        <v>122</v>
      </c>
    </row>
    <row r="34" spans="1:29" s="5" customFormat="1" ht="101.25" customHeight="1">
      <c r="A34" s="232"/>
      <c r="B34" s="282"/>
      <c r="C34" s="257"/>
      <c r="D34" s="257"/>
      <c r="E34" s="255"/>
      <c r="F34" s="255"/>
      <c r="G34" s="257"/>
      <c r="H34" s="257"/>
      <c r="I34" s="257"/>
      <c r="J34" s="283"/>
      <c r="K34" s="284"/>
      <c r="L34" s="253"/>
      <c r="M34" s="271"/>
      <c r="N34" s="251"/>
      <c r="O34" s="154" t="s">
        <v>370</v>
      </c>
      <c r="P34" s="123" t="s">
        <v>220</v>
      </c>
      <c r="Q34" s="123">
        <v>3660</v>
      </c>
      <c r="R34" s="123">
        <v>1517</v>
      </c>
      <c r="S34" s="164">
        <f t="shared" si="0"/>
        <v>0.4144808743169399</v>
      </c>
      <c r="T34" s="235"/>
      <c r="U34" s="235"/>
      <c r="V34" s="235"/>
      <c r="W34" s="191"/>
      <c r="X34" s="191"/>
      <c r="Y34" s="276"/>
      <c r="Z34" s="41">
        <v>1517</v>
      </c>
      <c r="AA34" s="37" t="s">
        <v>466</v>
      </c>
      <c r="AB34" s="39" t="s">
        <v>468</v>
      </c>
      <c r="AC34" s="260"/>
    </row>
    <row r="35" spans="1:29" s="5" customFormat="1" ht="65.25" customHeight="1">
      <c r="A35" s="232"/>
      <c r="B35" s="282"/>
      <c r="C35" s="257"/>
      <c r="D35" s="257"/>
      <c r="E35" s="255"/>
      <c r="F35" s="255"/>
      <c r="G35" s="257"/>
      <c r="H35" s="257"/>
      <c r="I35" s="257"/>
      <c r="J35" s="283"/>
      <c r="K35" s="284"/>
      <c r="L35" s="253"/>
      <c r="M35" s="271"/>
      <c r="N35" s="251"/>
      <c r="O35" s="154" t="s">
        <v>371</v>
      </c>
      <c r="P35" s="123" t="s">
        <v>221</v>
      </c>
      <c r="Q35" s="155">
        <v>4250</v>
      </c>
      <c r="R35" s="123">
        <v>1626</v>
      </c>
      <c r="S35" s="164">
        <f t="shared" si="0"/>
        <v>0.3825882352941177</v>
      </c>
      <c r="T35" s="235"/>
      <c r="U35" s="235"/>
      <c r="V35" s="235"/>
      <c r="W35" s="191"/>
      <c r="X35" s="191"/>
      <c r="Y35" s="276"/>
      <c r="Z35" s="34">
        <v>1626</v>
      </c>
      <c r="AA35" s="37" t="s">
        <v>466</v>
      </c>
      <c r="AB35" s="39" t="s">
        <v>469</v>
      </c>
      <c r="AC35" s="260"/>
    </row>
    <row r="36" spans="1:29" s="5" customFormat="1" ht="103.5" customHeight="1">
      <c r="A36" s="232"/>
      <c r="B36" s="282"/>
      <c r="C36" s="257"/>
      <c r="D36" s="257"/>
      <c r="E36" s="255"/>
      <c r="F36" s="255"/>
      <c r="G36" s="257"/>
      <c r="H36" s="257"/>
      <c r="I36" s="257"/>
      <c r="J36" s="283"/>
      <c r="K36" s="284"/>
      <c r="L36" s="253"/>
      <c r="M36" s="271"/>
      <c r="N36" s="251"/>
      <c r="O36" s="154" t="s">
        <v>328</v>
      </c>
      <c r="P36" s="123" t="s">
        <v>109</v>
      </c>
      <c r="Q36" s="156">
        <v>1000</v>
      </c>
      <c r="R36" s="157">
        <v>870</v>
      </c>
      <c r="S36" s="164">
        <f t="shared" si="0"/>
        <v>0.87</v>
      </c>
      <c r="T36" s="235"/>
      <c r="U36" s="235"/>
      <c r="V36" s="235"/>
      <c r="W36" s="191"/>
      <c r="X36" s="191"/>
      <c r="Y36" s="276"/>
      <c r="Z36" s="41">
        <v>870</v>
      </c>
      <c r="AA36" s="37" t="s">
        <v>466</v>
      </c>
      <c r="AB36" s="39" t="s">
        <v>470</v>
      </c>
      <c r="AC36" s="260"/>
    </row>
    <row r="37" spans="1:29" s="5" customFormat="1" ht="71.25" customHeight="1">
      <c r="A37" s="232" t="s">
        <v>32</v>
      </c>
      <c r="B37" s="258" t="s">
        <v>33</v>
      </c>
      <c r="C37" s="259" t="s">
        <v>40</v>
      </c>
      <c r="D37" s="236" t="s">
        <v>150</v>
      </c>
      <c r="E37" s="255">
        <v>1</v>
      </c>
      <c r="F37" s="255">
        <v>1</v>
      </c>
      <c r="G37" s="247" t="s">
        <v>52</v>
      </c>
      <c r="H37" s="247" t="s">
        <v>57</v>
      </c>
      <c r="I37" s="247" t="s">
        <v>58</v>
      </c>
      <c r="J37" s="255">
        <v>0.85</v>
      </c>
      <c r="K37" s="256">
        <v>0.95</v>
      </c>
      <c r="L37" s="253">
        <v>2020630010010</v>
      </c>
      <c r="M37" s="251" t="s">
        <v>107</v>
      </c>
      <c r="N37" s="251" t="s">
        <v>128</v>
      </c>
      <c r="O37" s="158" t="s">
        <v>373</v>
      </c>
      <c r="P37" s="123" t="s">
        <v>222</v>
      </c>
      <c r="Q37" s="156">
        <v>4000</v>
      </c>
      <c r="R37" s="159">
        <v>3230</v>
      </c>
      <c r="S37" s="164">
        <f t="shared" si="0"/>
        <v>0.8075</v>
      </c>
      <c r="T37" s="235" t="s">
        <v>57</v>
      </c>
      <c r="U37" s="235" t="s">
        <v>307</v>
      </c>
      <c r="V37" s="235" t="s">
        <v>277</v>
      </c>
      <c r="W37" s="191">
        <v>110994000</v>
      </c>
      <c r="X37" s="191">
        <v>84800000</v>
      </c>
      <c r="Y37" s="276">
        <f>X37/W37</f>
        <v>0.7640052615456692</v>
      </c>
      <c r="Z37" s="41">
        <v>3230</v>
      </c>
      <c r="AA37" s="37" t="s">
        <v>466</v>
      </c>
      <c r="AB37" s="39" t="s">
        <v>471</v>
      </c>
      <c r="AC37" s="260" t="s">
        <v>122</v>
      </c>
    </row>
    <row r="38" spans="1:29" s="5" customFormat="1" ht="55.5" customHeight="1">
      <c r="A38" s="232"/>
      <c r="B38" s="258"/>
      <c r="C38" s="259"/>
      <c r="D38" s="236"/>
      <c r="E38" s="255"/>
      <c r="F38" s="255"/>
      <c r="G38" s="247"/>
      <c r="H38" s="247"/>
      <c r="I38" s="247"/>
      <c r="J38" s="255"/>
      <c r="K38" s="256"/>
      <c r="L38" s="253"/>
      <c r="M38" s="251"/>
      <c r="N38" s="251"/>
      <c r="O38" s="158" t="s">
        <v>172</v>
      </c>
      <c r="P38" s="123" t="s">
        <v>202</v>
      </c>
      <c r="Q38" s="156">
        <v>1500</v>
      </c>
      <c r="R38" s="157">
        <v>398</v>
      </c>
      <c r="S38" s="164">
        <f t="shared" si="0"/>
        <v>0.2653333333333333</v>
      </c>
      <c r="T38" s="235"/>
      <c r="U38" s="235"/>
      <c r="V38" s="235"/>
      <c r="W38" s="191"/>
      <c r="X38" s="191"/>
      <c r="Y38" s="276"/>
      <c r="Z38" s="44">
        <v>398</v>
      </c>
      <c r="AA38" s="37" t="s">
        <v>466</v>
      </c>
      <c r="AB38" s="39" t="s">
        <v>472</v>
      </c>
      <c r="AC38" s="260"/>
    </row>
    <row r="39" spans="1:29" s="5" customFormat="1" ht="54" customHeight="1">
      <c r="A39" s="232"/>
      <c r="B39" s="258"/>
      <c r="C39" s="259"/>
      <c r="D39" s="236"/>
      <c r="E39" s="255"/>
      <c r="F39" s="255"/>
      <c r="G39" s="247"/>
      <c r="H39" s="247"/>
      <c r="I39" s="247"/>
      <c r="J39" s="255"/>
      <c r="K39" s="256"/>
      <c r="L39" s="253"/>
      <c r="M39" s="251"/>
      <c r="N39" s="251"/>
      <c r="O39" s="158" t="s">
        <v>264</v>
      </c>
      <c r="P39" s="123" t="s">
        <v>223</v>
      </c>
      <c r="Q39" s="155">
        <v>6</v>
      </c>
      <c r="R39" s="123">
        <v>1</v>
      </c>
      <c r="S39" s="164">
        <f t="shared" si="0"/>
        <v>0.16666666666666666</v>
      </c>
      <c r="T39" s="235"/>
      <c r="U39" s="235"/>
      <c r="V39" s="235"/>
      <c r="W39" s="191"/>
      <c r="X39" s="191"/>
      <c r="Y39" s="276"/>
      <c r="Z39" s="37" t="s">
        <v>473</v>
      </c>
      <c r="AA39" s="37" t="s">
        <v>466</v>
      </c>
      <c r="AB39" s="39" t="s">
        <v>474</v>
      </c>
      <c r="AC39" s="260"/>
    </row>
    <row r="40" spans="1:29" s="5" customFormat="1" ht="55.5" customHeight="1">
      <c r="A40" s="232"/>
      <c r="B40" s="258"/>
      <c r="C40" s="259"/>
      <c r="D40" s="236"/>
      <c r="E40" s="255"/>
      <c r="F40" s="255"/>
      <c r="G40" s="247"/>
      <c r="H40" s="247"/>
      <c r="I40" s="247"/>
      <c r="J40" s="255"/>
      <c r="K40" s="256"/>
      <c r="L40" s="253"/>
      <c r="M40" s="251"/>
      <c r="N40" s="251"/>
      <c r="O40" s="158" t="s">
        <v>374</v>
      </c>
      <c r="P40" s="123" t="s">
        <v>224</v>
      </c>
      <c r="Q40" s="155">
        <v>6</v>
      </c>
      <c r="R40" s="123">
        <v>1</v>
      </c>
      <c r="S40" s="164">
        <f t="shared" si="0"/>
        <v>0.16666666666666666</v>
      </c>
      <c r="T40" s="235"/>
      <c r="U40" s="235"/>
      <c r="V40" s="235"/>
      <c r="W40" s="191"/>
      <c r="X40" s="191"/>
      <c r="Y40" s="276"/>
      <c r="Z40" s="37" t="s">
        <v>473</v>
      </c>
      <c r="AA40" s="37" t="s">
        <v>466</v>
      </c>
      <c r="AB40" s="39" t="s">
        <v>475</v>
      </c>
      <c r="AC40" s="260"/>
    </row>
    <row r="41" spans="1:29" s="5" customFormat="1" ht="55.5" customHeight="1">
      <c r="A41" s="232"/>
      <c r="B41" s="258"/>
      <c r="C41" s="259"/>
      <c r="D41" s="236"/>
      <c r="E41" s="255"/>
      <c r="F41" s="255"/>
      <c r="G41" s="247"/>
      <c r="H41" s="247"/>
      <c r="I41" s="247"/>
      <c r="J41" s="255"/>
      <c r="K41" s="256"/>
      <c r="L41" s="253"/>
      <c r="M41" s="251"/>
      <c r="N41" s="251"/>
      <c r="O41" s="158" t="s">
        <v>228</v>
      </c>
      <c r="P41" s="123" t="s">
        <v>227</v>
      </c>
      <c r="Q41" s="156">
        <v>9000</v>
      </c>
      <c r="R41" s="160">
        <v>4268</v>
      </c>
      <c r="S41" s="164">
        <f t="shared" si="0"/>
        <v>0.4742222222222222</v>
      </c>
      <c r="T41" s="235"/>
      <c r="U41" s="235"/>
      <c r="V41" s="235"/>
      <c r="W41" s="191"/>
      <c r="X41" s="191"/>
      <c r="Y41" s="276"/>
      <c r="Z41" s="44">
        <v>4268</v>
      </c>
      <c r="AA41" s="37" t="s">
        <v>466</v>
      </c>
      <c r="AB41" s="39" t="s">
        <v>476</v>
      </c>
      <c r="AC41" s="260"/>
    </row>
    <row r="42" spans="1:29" s="5" customFormat="1" ht="57.75" customHeight="1">
      <c r="A42" s="232"/>
      <c r="B42" s="258"/>
      <c r="C42" s="259"/>
      <c r="D42" s="236"/>
      <c r="E42" s="255"/>
      <c r="F42" s="255"/>
      <c r="G42" s="247"/>
      <c r="H42" s="247"/>
      <c r="I42" s="247"/>
      <c r="J42" s="255"/>
      <c r="K42" s="256"/>
      <c r="L42" s="253"/>
      <c r="M42" s="251"/>
      <c r="N42" s="251"/>
      <c r="O42" s="158" t="s">
        <v>226</v>
      </c>
      <c r="P42" s="123" t="s">
        <v>174</v>
      </c>
      <c r="Q42" s="156">
        <v>5</v>
      </c>
      <c r="R42" s="157">
        <v>1</v>
      </c>
      <c r="S42" s="164">
        <f t="shared" si="0"/>
        <v>0.2</v>
      </c>
      <c r="T42" s="235"/>
      <c r="U42" s="235"/>
      <c r="V42" s="235"/>
      <c r="W42" s="191"/>
      <c r="X42" s="191"/>
      <c r="Y42" s="276"/>
      <c r="Z42" s="37" t="s">
        <v>473</v>
      </c>
      <c r="AA42" s="37" t="s">
        <v>466</v>
      </c>
      <c r="AB42" s="39" t="s">
        <v>477</v>
      </c>
      <c r="AC42" s="260"/>
    </row>
    <row r="43" spans="1:29" s="5" customFormat="1" ht="93" customHeight="1">
      <c r="A43" s="146" t="s">
        <v>32</v>
      </c>
      <c r="B43" s="161" t="s">
        <v>33</v>
      </c>
      <c r="C43" s="162" t="s">
        <v>40</v>
      </c>
      <c r="D43" s="151" t="s">
        <v>150</v>
      </c>
      <c r="E43" s="149" t="s">
        <v>49</v>
      </c>
      <c r="F43" s="126">
        <v>1</v>
      </c>
      <c r="G43" s="153" t="s">
        <v>84</v>
      </c>
      <c r="H43" s="153" t="s">
        <v>85</v>
      </c>
      <c r="I43" s="153" t="s">
        <v>86</v>
      </c>
      <c r="J43" s="126" t="s">
        <v>37</v>
      </c>
      <c r="K43" s="133">
        <v>1</v>
      </c>
      <c r="L43" s="253"/>
      <c r="M43" s="251"/>
      <c r="N43" s="251"/>
      <c r="O43" s="158" t="s">
        <v>372</v>
      </c>
      <c r="P43" s="123" t="s">
        <v>225</v>
      </c>
      <c r="Q43" s="155">
        <v>8</v>
      </c>
      <c r="R43" s="123">
        <v>1</v>
      </c>
      <c r="S43" s="164">
        <f t="shared" si="0"/>
        <v>0.125</v>
      </c>
      <c r="T43" s="52" t="s">
        <v>296</v>
      </c>
      <c r="U43" s="35" t="s">
        <v>580</v>
      </c>
      <c r="V43" s="235"/>
      <c r="W43" s="176">
        <v>35000000</v>
      </c>
      <c r="X43" s="176">
        <v>0</v>
      </c>
      <c r="Y43" s="38">
        <f>X43/W43</f>
        <v>0</v>
      </c>
      <c r="Z43" s="37" t="s">
        <v>473</v>
      </c>
      <c r="AA43" s="37" t="s">
        <v>466</v>
      </c>
      <c r="AB43" s="39" t="s">
        <v>478</v>
      </c>
      <c r="AC43" s="260"/>
    </row>
    <row r="44" spans="1:29" s="5" customFormat="1" ht="78" customHeight="1">
      <c r="A44" s="146" t="s">
        <v>32</v>
      </c>
      <c r="B44" s="161" t="s">
        <v>33</v>
      </c>
      <c r="C44" s="149" t="s">
        <v>41</v>
      </c>
      <c r="D44" s="151" t="s">
        <v>148</v>
      </c>
      <c r="E44" s="126">
        <v>0.8</v>
      </c>
      <c r="F44" s="126">
        <v>0.2</v>
      </c>
      <c r="G44" s="153" t="s">
        <v>70</v>
      </c>
      <c r="H44" s="153" t="s">
        <v>71</v>
      </c>
      <c r="I44" s="153" t="s">
        <v>143</v>
      </c>
      <c r="J44" s="149">
        <v>3</v>
      </c>
      <c r="K44" s="163">
        <v>17</v>
      </c>
      <c r="L44" s="253"/>
      <c r="M44" s="251"/>
      <c r="N44" s="251"/>
      <c r="O44" s="158" t="s">
        <v>329</v>
      </c>
      <c r="P44" s="123" t="s">
        <v>229</v>
      </c>
      <c r="Q44" s="155">
        <v>1</v>
      </c>
      <c r="R44" s="123">
        <v>0</v>
      </c>
      <c r="S44" s="164">
        <f t="shared" si="0"/>
        <v>0</v>
      </c>
      <c r="T44" s="52" t="s">
        <v>293</v>
      </c>
      <c r="U44" s="54" t="s">
        <v>581</v>
      </c>
      <c r="V44" s="235"/>
      <c r="W44" s="176">
        <v>372500</v>
      </c>
      <c r="X44" s="176">
        <v>0</v>
      </c>
      <c r="Y44" s="38">
        <f aca="true" t="shared" si="1" ref="Y44:Y49">X44/W44</f>
        <v>0</v>
      </c>
      <c r="Z44" s="186" t="s">
        <v>479</v>
      </c>
      <c r="AA44" s="187"/>
      <c r="AB44" s="188"/>
      <c r="AC44" s="260"/>
    </row>
    <row r="45" spans="1:29" s="5" customFormat="1" ht="105" customHeight="1">
      <c r="A45" s="32" t="s">
        <v>32</v>
      </c>
      <c r="B45" s="45" t="s">
        <v>33</v>
      </c>
      <c r="C45" s="48" t="s">
        <v>41</v>
      </c>
      <c r="D45" s="47" t="s">
        <v>148</v>
      </c>
      <c r="E45" s="49">
        <v>1</v>
      </c>
      <c r="F45" s="49">
        <v>1</v>
      </c>
      <c r="G45" s="50" t="s">
        <v>52</v>
      </c>
      <c r="H45" s="50" t="s">
        <v>61</v>
      </c>
      <c r="I45" s="50" t="s">
        <v>62</v>
      </c>
      <c r="J45" s="48">
        <v>0</v>
      </c>
      <c r="K45" s="53">
        <v>1</v>
      </c>
      <c r="L45" s="249">
        <v>2020630010011</v>
      </c>
      <c r="M45" s="235" t="s">
        <v>121</v>
      </c>
      <c r="N45" s="235" t="s">
        <v>129</v>
      </c>
      <c r="O45" s="55" t="s">
        <v>330</v>
      </c>
      <c r="P45" s="34" t="s">
        <v>229</v>
      </c>
      <c r="Q45" s="36">
        <v>1</v>
      </c>
      <c r="R45" s="34">
        <v>0</v>
      </c>
      <c r="S45" s="164">
        <f t="shared" si="0"/>
        <v>0</v>
      </c>
      <c r="T45" s="52" t="s">
        <v>298</v>
      </c>
      <c r="U45" s="36" t="s">
        <v>323</v>
      </c>
      <c r="V45" s="235" t="s">
        <v>556</v>
      </c>
      <c r="W45" s="176">
        <v>26000000</v>
      </c>
      <c r="X45" s="176">
        <v>23200000</v>
      </c>
      <c r="Y45" s="38">
        <f t="shared" si="1"/>
        <v>0.8923076923076924</v>
      </c>
      <c r="Z45" s="186" t="s">
        <v>480</v>
      </c>
      <c r="AA45" s="187"/>
      <c r="AB45" s="188"/>
      <c r="AC45" s="260" t="s">
        <v>122</v>
      </c>
    </row>
    <row r="46" spans="1:29" s="5" customFormat="1" ht="69" customHeight="1">
      <c r="A46" s="32" t="s">
        <v>32</v>
      </c>
      <c r="B46" s="45" t="s">
        <v>33</v>
      </c>
      <c r="C46" s="46" t="s">
        <v>40</v>
      </c>
      <c r="D46" s="47" t="s">
        <v>150</v>
      </c>
      <c r="E46" s="48" t="s">
        <v>49</v>
      </c>
      <c r="F46" s="49">
        <v>1</v>
      </c>
      <c r="G46" s="50" t="s">
        <v>84</v>
      </c>
      <c r="H46" s="50" t="s">
        <v>87</v>
      </c>
      <c r="I46" s="50" t="s">
        <v>88</v>
      </c>
      <c r="J46" s="49" t="s">
        <v>37</v>
      </c>
      <c r="K46" s="53">
        <v>7</v>
      </c>
      <c r="L46" s="249"/>
      <c r="M46" s="235"/>
      <c r="N46" s="235"/>
      <c r="O46" s="55" t="s">
        <v>207</v>
      </c>
      <c r="P46" s="34" t="s">
        <v>111</v>
      </c>
      <c r="Q46" s="56">
        <v>2</v>
      </c>
      <c r="R46" s="57">
        <v>0</v>
      </c>
      <c r="S46" s="164">
        <f t="shared" si="0"/>
        <v>0</v>
      </c>
      <c r="T46" s="52" t="s">
        <v>299</v>
      </c>
      <c r="U46" s="58" t="s">
        <v>308</v>
      </c>
      <c r="V46" s="235"/>
      <c r="W46" s="176">
        <v>30000000</v>
      </c>
      <c r="X46" s="176">
        <v>30000000</v>
      </c>
      <c r="Y46" s="38">
        <f t="shared" si="1"/>
        <v>1</v>
      </c>
      <c r="Z46" s="186" t="s">
        <v>481</v>
      </c>
      <c r="AA46" s="187"/>
      <c r="AB46" s="188"/>
      <c r="AC46" s="260"/>
    </row>
    <row r="47" spans="1:29" s="5" customFormat="1" ht="58.5" customHeight="1">
      <c r="A47" s="32" t="s">
        <v>32</v>
      </c>
      <c r="B47" s="45" t="s">
        <v>33</v>
      </c>
      <c r="C47" s="46" t="s">
        <v>40</v>
      </c>
      <c r="D47" s="47" t="s">
        <v>150</v>
      </c>
      <c r="E47" s="48" t="s">
        <v>49</v>
      </c>
      <c r="F47" s="49">
        <v>1</v>
      </c>
      <c r="G47" s="50" t="s">
        <v>84</v>
      </c>
      <c r="H47" s="50" t="s">
        <v>89</v>
      </c>
      <c r="I47" s="50" t="s">
        <v>90</v>
      </c>
      <c r="J47" s="49" t="s">
        <v>37</v>
      </c>
      <c r="K47" s="53">
        <v>7</v>
      </c>
      <c r="L47" s="249"/>
      <c r="M47" s="235"/>
      <c r="N47" s="235"/>
      <c r="O47" s="35" t="s">
        <v>208</v>
      </c>
      <c r="P47" s="34" t="s">
        <v>111</v>
      </c>
      <c r="Q47" s="56">
        <v>2</v>
      </c>
      <c r="R47" s="57">
        <v>0</v>
      </c>
      <c r="S47" s="164">
        <f t="shared" si="0"/>
        <v>0</v>
      </c>
      <c r="T47" s="36" t="s">
        <v>89</v>
      </c>
      <c r="U47" s="58" t="s">
        <v>309</v>
      </c>
      <c r="V47" s="235"/>
      <c r="W47" s="176">
        <v>1064000</v>
      </c>
      <c r="X47" s="176">
        <v>0</v>
      </c>
      <c r="Y47" s="38">
        <f t="shared" si="1"/>
        <v>0</v>
      </c>
      <c r="Z47" s="186" t="s">
        <v>481</v>
      </c>
      <c r="AA47" s="187"/>
      <c r="AB47" s="188"/>
      <c r="AC47" s="260"/>
    </row>
    <row r="48" spans="1:29" s="5" customFormat="1" ht="67.5" customHeight="1">
      <c r="A48" s="32" t="s">
        <v>32</v>
      </c>
      <c r="B48" s="59" t="s">
        <v>33</v>
      </c>
      <c r="C48" s="48" t="s">
        <v>41</v>
      </c>
      <c r="D48" s="48" t="s">
        <v>148</v>
      </c>
      <c r="E48" s="49">
        <v>0.8</v>
      </c>
      <c r="F48" s="49">
        <v>0.2</v>
      </c>
      <c r="G48" s="48" t="s">
        <v>70</v>
      </c>
      <c r="H48" s="48" t="s">
        <v>71</v>
      </c>
      <c r="I48" s="48" t="s">
        <v>143</v>
      </c>
      <c r="J48" s="48">
        <v>3</v>
      </c>
      <c r="K48" s="53">
        <v>17</v>
      </c>
      <c r="L48" s="249"/>
      <c r="M48" s="235"/>
      <c r="N48" s="235"/>
      <c r="O48" s="35" t="s">
        <v>331</v>
      </c>
      <c r="P48" s="34" t="s">
        <v>229</v>
      </c>
      <c r="Q48" s="36">
        <v>1</v>
      </c>
      <c r="R48" s="34">
        <v>0</v>
      </c>
      <c r="S48" s="164">
        <f t="shared" si="0"/>
        <v>0</v>
      </c>
      <c r="T48" s="36" t="s">
        <v>71</v>
      </c>
      <c r="U48" s="36" t="s">
        <v>555</v>
      </c>
      <c r="V48" s="235"/>
      <c r="W48" s="176">
        <v>80000000</v>
      </c>
      <c r="X48" s="176">
        <v>55200000</v>
      </c>
      <c r="Y48" s="38">
        <f t="shared" si="1"/>
        <v>0.69</v>
      </c>
      <c r="Z48" s="186" t="s">
        <v>481</v>
      </c>
      <c r="AA48" s="187"/>
      <c r="AB48" s="188"/>
      <c r="AC48" s="260"/>
    </row>
    <row r="49" spans="1:29" s="5" customFormat="1" ht="63" customHeight="1">
      <c r="A49" s="32" t="s">
        <v>32</v>
      </c>
      <c r="B49" s="45" t="s">
        <v>33</v>
      </c>
      <c r="C49" s="48" t="s">
        <v>34</v>
      </c>
      <c r="D49" s="60" t="s">
        <v>38</v>
      </c>
      <c r="E49" s="49">
        <v>1</v>
      </c>
      <c r="F49" s="49">
        <v>1</v>
      </c>
      <c r="G49" s="48" t="s">
        <v>52</v>
      </c>
      <c r="H49" s="50" t="s">
        <v>55</v>
      </c>
      <c r="I49" s="50" t="s">
        <v>147</v>
      </c>
      <c r="J49" s="49" t="s">
        <v>37</v>
      </c>
      <c r="K49" s="51">
        <v>0.8</v>
      </c>
      <c r="L49" s="249"/>
      <c r="M49" s="235"/>
      <c r="N49" s="235"/>
      <c r="O49" s="35" t="s">
        <v>332</v>
      </c>
      <c r="P49" s="34" t="s">
        <v>127</v>
      </c>
      <c r="Q49" s="36">
        <v>2</v>
      </c>
      <c r="R49" s="34">
        <v>1</v>
      </c>
      <c r="S49" s="164">
        <f t="shared" si="0"/>
        <v>0.5</v>
      </c>
      <c r="T49" s="36" t="s">
        <v>55</v>
      </c>
      <c r="U49" s="58" t="s">
        <v>557</v>
      </c>
      <c r="V49" s="235"/>
      <c r="W49" s="176">
        <v>160000000</v>
      </c>
      <c r="X49" s="176">
        <v>66700000</v>
      </c>
      <c r="Y49" s="38">
        <f t="shared" si="1"/>
        <v>0.416875</v>
      </c>
      <c r="Z49" s="37" t="s">
        <v>473</v>
      </c>
      <c r="AA49" s="37" t="s">
        <v>466</v>
      </c>
      <c r="AB49" s="39" t="s">
        <v>482</v>
      </c>
      <c r="AC49" s="260"/>
    </row>
    <row r="50" spans="1:29" s="5" customFormat="1" ht="93.75" customHeight="1">
      <c r="A50" s="231" t="s">
        <v>32</v>
      </c>
      <c r="B50" s="230" t="s">
        <v>33</v>
      </c>
      <c r="C50" s="233" t="s">
        <v>41</v>
      </c>
      <c r="D50" s="233" t="s">
        <v>148</v>
      </c>
      <c r="E50" s="238">
        <v>1</v>
      </c>
      <c r="F50" s="238">
        <v>1</v>
      </c>
      <c r="G50" s="233" t="s">
        <v>52</v>
      </c>
      <c r="H50" s="233" t="s">
        <v>149</v>
      </c>
      <c r="I50" s="233" t="s">
        <v>56</v>
      </c>
      <c r="J50" s="238" t="s">
        <v>37</v>
      </c>
      <c r="K50" s="262">
        <v>1</v>
      </c>
      <c r="L50" s="249"/>
      <c r="M50" s="235"/>
      <c r="N50" s="235"/>
      <c r="O50" s="35" t="s">
        <v>333</v>
      </c>
      <c r="P50" s="34" t="s">
        <v>127</v>
      </c>
      <c r="Q50" s="61">
        <v>1</v>
      </c>
      <c r="R50" s="61">
        <v>1</v>
      </c>
      <c r="S50" s="164">
        <f t="shared" si="0"/>
        <v>1</v>
      </c>
      <c r="T50" s="274" t="s">
        <v>71</v>
      </c>
      <c r="U50" s="274" t="s">
        <v>558</v>
      </c>
      <c r="V50" s="235"/>
      <c r="W50" s="191">
        <v>3452500</v>
      </c>
      <c r="X50" s="191">
        <v>0</v>
      </c>
      <c r="Y50" s="276">
        <f>X50/W50</f>
        <v>0</v>
      </c>
      <c r="Z50" s="37" t="s">
        <v>473</v>
      </c>
      <c r="AA50" s="37" t="s">
        <v>466</v>
      </c>
      <c r="AB50" s="39" t="s">
        <v>483</v>
      </c>
      <c r="AC50" s="260"/>
    </row>
    <row r="51" spans="1:29" s="5" customFormat="1" ht="54.75" customHeight="1">
      <c r="A51" s="231"/>
      <c r="B51" s="230"/>
      <c r="C51" s="233"/>
      <c r="D51" s="233"/>
      <c r="E51" s="238"/>
      <c r="F51" s="238"/>
      <c r="G51" s="233"/>
      <c r="H51" s="233"/>
      <c r="I51" s="233"/>
      <c r="J51" s="238"/>
      <c r="K51" s="262"/>
      <c r="L51" s="249"/>
      <c r="M51" s="235"/>
      <c r="N51" s="235"/>
      <c r="O51" s="35" t="s">
        <v>213</v>
      </c>
      <c r="P51" s="34" t="s">
        <v>209</v>
      </c>
      <c r="Q51" s="36">
        <v>2</v>
      </c>
      <c r="R51" s="34">
        <v>0</v>
      </c>
      <c r="S51" s="164">
        <f t="shared" si="0"/>
        <v>0</v>
      </c>
      <c r="T51" s="274"/>
      <c r="U51" s="274"/>
      <c r="V51" s="235"/>
      <c r="W51" s="191"/>
      <c r="X51" s="191"/>
      <c r="Y51" s="276"/>
      <c r="Z51" s="186" t="s">
        <v>481</v>
      </c>
      <c r="AA51" s="187"/>
      <c r="AB51" s="188"/>
      <c r="AC51" s="260"/>
    </row>
    <row r="52" spans="1:29" s="5" customFormat="1" ht="54.75" customHeight="1">
      <c r="A52" s="231"/>
      <c r="B52" s="230"/>
      <c r="C52" s="233"/>
      <c r="D52" s="233"/>
      <c r="E52" s="238"/>
      <c r="F52" s="238"/>
      <c r="G52" s="233"/>
      <c r="H52" s="233"/>
      <c r="I52" s="233"/>
      <c r="J52" s="238"/>
      <c r="K52" s="262"/>
      <c r="L52" s="249"/>
      <c r="M52" s="235"/>
      <c r="N52" s="235"/>
      <c r="O52" s="35" t="s">
        <v>334</v>
      </c>
      <c r="P52" s="34" t="s">
        <v>335</v>
      </c>
      <c r="Q52" s="36">
        <v>2</v>
      </c>
      <c r="R52" s="34">
        <v>0</v>
      </c>
      <c r="S52" s="164">
        <f t="shared" si="0"/>
        <v>0</v>
      </c>
      <c r="T52" s="274"/>
      <c r="U52" s="274"/>
      <c r="V52" s="235"/>
      <c r="W52" s="191"/>
      <c r="X52" s="191"/>
      <c r="Y52" s="276"/>
      <c r="Z52" s="186" t="s">
        <v>481</v>
      </c>
      <c r="AA52" s="187"/>
      <c r="AB52" s="188"/>
      <c r="AC52" s="260"/>
    </row>
    <row r="53" spans="1:29" s="5" customFormat="1" ht="64.5" customHeight="1">
      <c r="A53" s="231" t="s">
        <v>32</v>
      </c>
      <c r="B53" s="234" t="s">
        <v>33</v>
      </c>
      <c r="C53" s="233" t="s">
        <v>41</v>
      </c>
      <c r="D53" s="233" t="s">
        <v>148</v>
      </c>
      <c r="E53" s="238">
        <v>1</v>
      </c>
      <c r="F53" s="238">
        <v>1</v>
      </c>
      <c r="G53" s="239" t="s">
        <v>52</v>
      </c>
      <c r="H53" s="239" t="s">
        <v>63</v>
      </c>
      <c r="I53" s="239" t="s">
        <v>64</v>
      </c>
      <c r="J53" s="238">
        <v>0.3</v>
      </c>
      <c r="K53" s="262">
        <v>0.8</v>
      </c>
      <c r="L53" s="250" t="s">
        <v>278</v>
      </c>
      <c r="M53" s="235" t="s">
        <v>131</v>
      </c>
      <c r="N53" s="235" t="s">
        <v>138</v>
      </c>
      <c r="O53" s="43" t="s">
        <v>266</v>
      </c>
      <c r="P53" s="34" t="s">
        <v>109</v>
      </c>
      <c r="Q53" s="36">
        <v>20</v>
      </c>
      <c r="R53" s="34">
        <v>7</v>
      </c>
      <c r="S53" s="164">
        <f t="shared" si="0"/>
        <v>0.35</v>
      </c>
      <c r="T53" s="235" t="s">
        <v>63</v>
      </c>
      <c r="U53" s="235" t="s">
        <v>310</v>
      </c>
      <c r="V53" s="235" t="s">
        <v>277</v>
      </c>
      <c r="W53" s="191">
        <f>238572500-372500</f>
        <v>238200000</v>
      </c>
      <c r="X53" s="191">
        <v>145200000</v>
      </c>
      <c r="Y53" s="276">
        <f>X53/W53</f>
        <v>0.6095717884130982</v>
      </c>
      <c r="Z53" s="37" t="s">
        <v>473</v>
      </c>
      <c r="AA53" s="37" t="s">
        <v>484</v>
      </c>
      <c r="AB53" s="39" t="s">
        <v>485</v>
      </c>
      <c r="AC53" s="260" t="s">
        <v>122</v>
      </c>
    </row>
    <row r="54" spans="1:29" s="5" customFormat="1" ht="39" customHeight="1">
      <c r="A54" s="231"/>
      <c r="B54" s="234"/>
      <c r="C54" s="233"/>
      <c r="D54" s="233"/>
      <c r="E54" s="238"/>
      <c r="F54" s="238"/>
      <c r="G54" s="239"/>
      <c r="H54" s="239"/>
      <c r="I54" s="239"/>
      <c r="J54" s="238"/>
      <c r="K54" s="262"/>
      <c r="L54" s="250"/>
      <c r="M54" s="235"/>
      <c r="N54" s="235"/>
      <c r="O54" s="43" t="s">
        <v>265</v>
      </c>
      <c r="P54" s="34" t="s">
        <v>187</v>
      </c>
      <c r="Q54" s="62">
        <v>2</v>
      </c>
      <c r="R54" s="48">
        <v>0</v>
      </c>
      <c r="S54" s="164">
        <f t="shared" si="0"/>
        <v>0</v>
      </c>
      <c r="T54" s="235"/>
      <c r="U54" s="235"/>
      <c r="V54" s="235"/>
      <c r="W54" s="191"/>
      <c r="X54" s="191"/>
      <c r="Y54" s="276"/>
      <c r="Z54" s="186" t="s">
        <v>481</v>
      </c>
      <c r="AA54" s="187"/>
      <c r="AB54" s="188"/>
      <c r="AC54" s="260"/>
    </row>
    <row r="55" spans="1:29" s="5" customFormat="1" ht="39" customHeight="1">
      <c r="A55" s="231"/>
      <c r="B55" s="234"/>
      <c r="C55" s="233"/>
      <c r="D55" s="233"/>
      <c r="E55" s="238"/>
      <c r="F55" s="238"/>
      <c r="G55" s="239"/>
      <c r="H55" s="239"/>
      <c r="I55" s="239"/>
      <c r="J55" s="238"/>
      <c r="K55" s="262"/>
      <c r="L55" s="250"/>
      <c r="M55" s="235"/>
      <c r="N55" s="235"/>
      <c r="O55" s="43" t="s">
        <v>175</v>
      </c>
      <c r="P55" s="34" t="s">
        <v>230</v>
      </c>
      <c r="Q55" s="36">
        <v>3</v>
      </c>
      <c r="R55" s="34">
        <v>1</v>
      </c>
      <c r="S55" s="164">
        <f t="shared" si="0"/>
        <v>0.3333333333333333</v>
      </c>
      <c r="T55" s="235"/>
      <c r="U55" s="235"/>
      <c r="V55" s="235"/>
      <c r="W55" s="191"/>
      <c r="X55" s="191"/>
      <c r="Y55" s="276"/>
      <c r="Z55" s="37" t="s">
        <v>473</v>
      </c>
      <c r="AA55" s="37" t="s">
        <v>466</v>
      </c>
      <c r="AB55" s="39" t="s">
        <v>486</v>
      </c>
      <c r="AC55" s="260"/>
    </row>
    <row r="56" spans="1:29" s="5" customFormat="1" ht="39" customHeight="1">
      <c r="A56" s="231"/>
      <c r="B56" s="234"/>
      <c r="C56" s="233"/>
      <c r="D56" s="233"/>
      <c r="E56" s="238"/>
      <c r="F56" s="238"/>
      <c r="G56" s="239"/>
      <c r="H56" s="239"/>
      <c r="I56" s="239"/>
      <c r="J56" s="238"/>
      <c r="K56" s="262"/>
      <c r="L56" s="250"/>
      <c r="M56" s="235"/>
      <c r="N56" s="235"/>
      <c r="O56" s="43" t="s">
        <v>205</v>
      </c>
      <c r="P56" s="34" t="s">
        <v>231</v>
      </c>
      <c r="Q56" s="36">
        <v>425</v>
      </c>
      <c r="R56" s="44">
        <f>9+72</f>
        <v>81</v>
      </c>
      <c r="S56" s="164">
        <f t="shared" si="0"/>
        <v>0.19058823529411764</v>
      </c>
      <c r="T56" s="235"/>
      <c r="U56" s="235"/>
      <c r="V56" s="235"/>
      <c r="W56" s="191"/>
      <c r="X56" s="191"/>
      <c r="Y56" s="276"/>
      <c r="Z56" s="44">
        <f>9+72</f>
        <v>81</v>
      </c>
      <c r="AA56" s="37" t="s">
        <v>487</v>
      </c>
      <c r="AB56" s="39" t="s">
        <v>488</v>
      </c>
      <c r="AC56" s="260"/>
    </row>
    <row r="57" spans="1:29" s="5" customFormat="1" ht="39" customHeight="1">
      <c r="A57" s="231"/>
      <c r="B57" s="234"/>
      <c r="C57" s="233"/>
      <c r="D57" s="233"/>
      <c r="E57" s="238"/>
      <c r="F57" s="238"/>
      <c r="G57" s="239"/>
      <c r="H57" s="239"/>
      <c r="I57" s="239"/>
      <c r="J57" s="238"/>
      <c r="K57" s="262"/>
      <c r="L57" s="250"/>
      <c r="M57" s="235"/>
      <c r="N57" s="235"/>
      <c r="O57" s="43" t="s">
        <v>210</v>
      </c>
      <c r="P57" s="34" t="s">
        <v>232</v>
      </c>
      <c r="Q57" s="36">
        <v>2</v>
      </c>
      <c r="R57" s="34">
        <v>0</v>
      </c>
      <c r="S57" s="164">
        <f t="shared" si="0"/>
        <v>0</v>
      </c>
      <c r="T57" s="235"/>
      <c r="U57" s="235"/>
      <c r="V57" s="235"/>
      <c r="W57" s="191"/>
      <c r="X57" s="191"/>
      <c r="Y57" s="276"/>
      <c r="Z57" s="186" t="s">
        <v>481</v>
      </c>
      <c r="AA57" s="187"/>
      <c r="AB57" s="188"/>
      <c r="AC57" s="260"/>
    </row>
    <row r="58" spans="1:29" s="5" customFormat="1" ht="39" customHeight="1">
      <c r="A58" s="231"/>
      <c r="B58" s="234"/>
      <c r="C58" s="233"/>
      <c r="D58" s="233"/>
      <c r="E58" s="238"/>
      <c r="F58" s="238"/>
      <c r="G58" s="239"/>
      <c r="H58" s="239"/>
      <c r="I58" s="239"/>
      <c r="J58" s="238"/>
      <c r="K58" s="262"/>
      <c r="L58" s="250"/>
      <c r="M58" s="235"/>
      <c r="N58" s="235"/>
      <c r="O58" s="43" t="s">
        <v>211</v>
      </c>
      <c r="P58" s="34" t="s">
        <v>233</v>
      </c>
      <c r="Q58" s="36">
        <v>2</v>
      </c>
      <c r="R58" s="34">
        <v>0</v>
      </c>
      <c r="S58" s="164">
        <f t="shared" si="0"/>
        <v>0</v>
      </c>
      <c r="T58" s="235"/>
      <c r="U58" s="235"/>
      <c r="V58" s="235"/>
      <c r="W58" s="191"/>
      <c r="X58" s="191"/>
      <c r="Y58" s="276"/>
      <c r="Z58" s="186" t="s">
        <v>481</v>
      </c>
      <c r="AA58" s="187"/>
      <c r="AB58" s="188"/>
      <c r="AC58" s="260"/>
    </row>
    <row r="59" spans="1:29" s="5" customFormat="1" ht="39" customHeight="1">
      <c r="A59" s="231"/>
      <c r="B59" s="234"/>
      <c r="C59" s="233"/>
      <c r="D59" s="233"/>
      <c r="E59" s="238"/>
      <c r="F59" s="238"/>
      <c r="G59" s="239"/>
      <c r="H59" s="239"/>
      <c r="I59" s="239"/>
      <c r="J59" s="238"/>
      <c r="K59" s="262"/>
      <c r="L59" s="250"/>
      <c r="M59" s="235"/>
      <c r="N59" s="235"/>
      <c r="O59" s="43" t="s">
        <v>176</v>
      </c>
      <c r="P59" s="34" t="s">
        <v>234</v>
      </c>
      <c r="Q59" s="36">
        <v>600</v>
      </c>
      <c r="R59" s="34">
        <v>196</v>
      </c>
      <c r="S59" s="164">
        <f t="shared" si="0"/>
        <v>0.32666666666666666</v>
      </c>
      <c r="T59" s="235"/>
      <c r="U59" s="235"/>
      <c r="V59" s="235"/>
      <c r="W59" s="191"/>
      <c r="X59" s="191"/>
      <c r="Y59" s="276"/>
      <c r="Z59" s="34">
        <v>196</v>
      </c>
      <c r="AA59" s="37" t="s">
        <v>489</v>
      </c>
      <c r="AB59" s="39" t="s">
        <v>488</v>
      </c>
      <c r="AC59" s="260"/>
    </row>
    <row r="60" spans="1:29" s="5" customFormat="1" ht="47.25" customHeight="1">
      <c r="A60" s="231"/>
      <c r="B60" s="234"/>
      <c r="C60" s="233"/>
      <c r="D60" s="233"/>
      <c r="E60" s="238"/>
      <c r="F60" s="238"/>
      <c r="G60" s="239"/>
      <c r="H60" s="239"/>
      <c r="I60" s="239"/>
      <c r="J60" s="238"/>
      <c r="K60" s="262"/>
      <c r="L60" s="250"/>
      <c r="M60" s="235"/>
      <c r="N60" s="235"/>
      <c r="O60" s="43" t="s">
        <v>212</v>
      </c>
      <c r="P60" s="34" t="s">
        <v>235</v>
      </c>
      <c r="Q60" s="36">
        <v>2</v>
      </c>
      <c r="R60" s="34">
        <v>0</v>
      </c>
      <c r="S60" s="164">
        <f t="shared" si="0"/>
        <v>0</v>
      </c>
      <c r="T60" s="235"/>
      <c r="U60" s="235"/>
      <c r="V60" s="235"/>
      <c r="W60" s="191"/>
      <c r="X60" s="191"/>
      <c r="Y60" s="276"/>
      <c r="Z60" s="186" t="s">
        <v>481</v>
      </c>
      <c r="AA60" s="187"/>
      <c r="AB60" s="188"/>
      <c r="AC60" s="260"/>
    </row>
    <row r="61" spans="1:29" s="5" customFormat="1" ht="39" customHeight="1">
      <c r="A61" s="231"/>
      <c r="B61" s="234"/>
      <c r="C61" s="233"/>
      <c r="D61" s="233"/>
      <c r="E61" s="238"/>
      <c r="F61" s="238"/>
      <c r="G61" s="239"/>
      <c r="H61" s="239"/>
      <c r="I61" s="239"/>
      <c r="J61" s="238"/>
      <c r="K61" s="262"/>
      <c r="L61" s="250"/>
      <c r="M61" s="235"/>
      <c r="N61" s="235"/>
      <c r="O61" s="43" t="s">
        <v>177</v>
      </c>
      <c r="P61" s="34" t="s">
        <v>178</v>
      </c>
      <c r="Q61" s="61">
        <v>1</v>
      </c>
      <c r="R61" s="61">
        <v>1</v>
      </c>
      <c r="S61" s="164">
        <f t="shared" si="0"/>
        <v>1</v>
      </c>
      <c r="T61" s="235"/>
      <c r="U61" s="235"/>
      <c r="V61" s="235"/>
      <c r="W61" s="191"/>
      <c r="X61" s="191"/>
      <c r="Y61" s="276"/>
      <c r="Z61" s="37" t="s">
        <v>473</v>
      </c>
      <c r="AA61" s="37" t="s">
        <v>466</v>
      </c>
      <c r="AB61" s="39" t="s">
        <v>490</v>
      </c>
      <c r="AC61" s="260"/>
    </row>
    <row r="62" spans="1:29" s="5" customFormat="1" ht="48" customHeight="1">
      <c r="A62" s="231"/>
      <c r="B62" s="234"/>
      <c r="C62" s="233"/>
      <c r="D62" s="233"/>
      <c r="E62" s="238"/>
      <c r="F62" s="238"/>
      <c r="G62" s="239"/>
      <c r="H62" s="239"/>
      <c r="I62" s="239"/>
      <c r="J62" s="238"/>
      <c r="K62" s="262"/>
      <c r="L62" s="250"/>
      <c r="M62" s="235"/>
      <c r="N62" s="235"/>
      <c r="O62" s="43" t="s">
        <v>287</v>
      </c>
      <c r="P62" s="34" t="s">
        <v>236</v>
      </c>
      <c r="Q62" s="36">
        <v>6</v>
      </c>
      <c r="R62" s="34">
        <v>1</v>
      </c>
      <c r="S62" s="164">
        <f t="shared" si="0"/>
        <v>0.16666666666666666</v>
      </c>
      <c r="T62" s="235"/>
      <c r="U62" s="235"/>
      <c r="V62" s="235"/>
      <c r="W62" s="191"/>
      <c r="X62" s="191"/>
      <c r="Y62" s="276"/>
      <c r="Z62" s="37" t="s">
        <v>473</v>
      </c>
      <c r="AA62" s="37" t="s">
        <v>466</v>
      </c>
      <c r="AB62" s="39" t="s">
        <v>491</v>
      </c>
      <c r="AC62" s="260"/>
    </row>
    <row r="63" spans="1:29" s="5" customFormat="1" ht="48" customHeight="1">
      <c r="A63" s="231"/>
      <c r="B63" s="234"/>
      <c r="C63" s="233"/>
      <c r="D63" s="233"/>
      <c r="E63" s="238"/>
      <c r="F63" s="238"/>
      <c r="G63" s="239"/>
      <c r="H63" s="239"/>
      <c r="I63" s="239"/>
      <c r="J63" s="238"/>
      <c r="K63" s="262"/>
      <c r="L63" s="250"/>
      <c r="M63" s="235"/>
      <c r="N63" s="235"/>
      <c r="O63" s="43" t="s">
        <v>179</v>
      </c>
      <c r="P63" s="34" t="s">
        <v>237</v>
      </c>
      <c r="Q63" s="36">
        <v>4</v>
      </c>
      <c r="R63" s="34">
        <v>1</v>
      </c>
      <c r="S63" s="164">
        <f t="shared" si="0"/>
        <v>0.25</v>
      </c>
      <c r="T63" s="235"/>
      <c r="U63" s="235"/>
      <c r="V63" s="235"/>
      <c r="W63" s="191"/>
      <c r="X63" s="191"/>
      <c r="Y63" s="276"/>
      <c r="Z63" s="37" t="s">
        <v>473</v>
      </c>
      <c r="AA63" s="37" t="s">
        <v>466</v>
      </c>
      <c r="AB63" s="39" t="s">
        <v>492</v>
      </c>
      <c r="AC63" s="260"/>
    </row>
    <row r="64" spans="1:29" s="5" customFormat="1" ht="48" customHeight="1">
      <c r="A64" s="231"/>
      <c r="B64" s="234"/>
      <c r="C64" s="233"/>
      <c r="D64" s="233"/>
      <c r="E64" s="238"/>
      <c r="F64" s="238"/>
      <c r="G64" s="239"/>
      <c r="H64" s="239"/>
      <c r="I64" s="239"/>
      <c r="J64" s="238"/>
      <c r="K64" s="262"/>
      <c r="L64" s="250"/>
      <c r="M64" s="235"/>
      <c r="N64" s="235"/>
      <c r="O64" s="43" t="s">
        <v>180</v>
      </c>
      <c r="P64" s="34" t="s">
        <v>238</v>
      </c>
      <c r="Q64" s="36">
        <v>1500</v>
      </c>
      <c r="R64" s="63">
        <v>1047</v>
      </c>
      <c r="S64" s="164">
        <f t="shared" si="0"/>
        <v>0.698</v>
      </c>
      <c r="T64" s="235"/>
      <c r="U64" s="235"/>
      <c r="V64" s="235"/>
      <c r="W64" s="191"/>
      <c r="X64" s="191"/>
      <c r="Y64" s="276"/>
      <c r="Z64" s="63">
        <v>1047</v>
      </c>
      <c r="AA64" s="37" t="s">
        <v>466</v>
      </c>
      <c r="AB64" s="39" t="s">
        <v>493</v>
      </c>
      <c r="AC64" s="260"/>
    </row>
    <row r="65" spans="1:29" s="5" customFormat="1" ht="48" customHeight="1">
      <c r="A65" s="231"/>
      <c r="B65" s="234"/>
      <c r="C65" s="233"/>
      <c r="D65" s="233"/>
      <c r="E65" s="238"/>
      <c r="F65" s="238"/>
      <c r="G65" s="239"/>
      <c r="H65" s="239"/>
      <c r="I65" s="239"/>
      <c r="J65" s="238"/>
      <c r="K65" s="262"/>
      <c r="L65" s="250"/>
      <c r="M65" s="235"/>
      <c r="N65" s="235"/>
      <c r="O65" s="43" t="s">
        <v>239</v>
      </c>
      <c r="P65" s="42" t="s">
        <v>240</v>
      </c>
      <c r="Q65" s="36">
        <v>3</v>
      </c>
      <c r="R65" s="34">
        <v>0</v>
      </c>
      <c r="S65" s="164">
        <f t="shared" si="0"/>
        <v>0</v>
      </c>
      <c r="T65" s="235"/>
      <c r="U65" s="235"/>
      <c r="V65" s="235"/>
      <c r="W65" s="191"/>
      <c r="X65" s="191"/>
      <c r="Y65" s="276"/>
      <c r="Z65" s="186" t="s">
        <v>494</v>
      </c>
      <c r="AA65" s="187"/>
      <c r="AB65" s="188"/>
      <c r="AC65" s="260"/>
    </row>
    <row r="66" spans="1:29" s="5" customFormat="1" ht="62.25" customHeight="1">
      <c r="A66" s="32" t="s">
        <v>32</v>
      </c>
      <c r="B66" s="45" t="s">
        <v>33</v>
      </c>
      <c r="C66" s="48" t="s">
        <v>41</v>
      </c>
      <c r="D66" s="47" t="s">
        <v>148</v>
      </c>
      <c r="E66" s="49">
        <v>1</v>
      </c>
      <c r="F66" s="49">
        <v>1</v>
      </c>
      <c r="G66" s="50" t="s">
        <v>52</v>
      </c>
      <c r="H66" s="50" t="s">
        <v>59</v>
      </c>
      <c r="I66" s="50" t="s">
        <v>60</v>
      </c>
      <c r="J66" s="48">
        <v>0</v>
      </c>
      <c r="K66" s="53">
        <v>3</v>
      </c>
      <c r="L66" s="250"/>
      <c r="M66" s="235"/>
      <c r="N66" s="235"/>
      <c r="O66" s="35" t="s">
        <v>336</v>
      </c>
      <c r="P66" s="34" t="s">
        <v>229</v>
      </c>
      <c r="Q66" s="36">
        <v>1</v>
      </c>
      <c r="R66" s="34">
        <v>0</v>
      </c>
      <c r="S66" s="164">
        <f t="shared" si="0"/>
        <v>0</v>
      </c>
      <c r="T66" s="34" t="s">
        <v>59</v>
      </c>
      <c r="U66" s="54" t="s">
        <v>559</v>
      </c>
      <c r="V66" s="235"/>
      <c r="W66" s="176">
        <v>600000</v>
      </c>
      <c r="X66" s="176">
        <v>0</v>
      </c>
      <c r="Y66" s="38">
        <f>X66/W66</f>
        <v>0</v>
      </c>
      <c r="Z66" s="186" t="s">
        <v>495</v>
      </c>
      <c r="AA66" s="187"/>
      <c r="AB66" s="188"/>
      <c r="AC66" s="260"/>
    </row>
    <row r="67" spans="1:29" s="5" customFormat="1" ht="54" customHeight="1">
      <c r="A67" s="32" t="s">
        <v>32</v>
      </c>
      <c r="B67" s="45" t="s">
        <v>33</v>
      </c>
      <c r="C67" s="48" t="s">
        <v>41</v>
      </c>
      <c r="D67" s="47" t="s">
        <v>148</v>
      </c>
      <c r="E67" s="49">
        <v>0.8</v>
      </c>
      <c r="F67" s="49">
        <v>0.2</v>
      </c>
      <c r="G67" s="50" t="s">
        <v>70</v>
      </c>
      <c r="H67" s="50" t="s">
        <v>71</v>
      </c>
      <c r="I67" s="48" t="s">
        <v>143</v>
      </c>
      <c r="J67" s="48">
        <v>3</v>
      </c>
      <c r="K67" s="53">
        <v>17</v>
      </c>
      <c r="L67" s="250"/>
      <c r="M67" s="235"/>
      <c r="N67" s="235"/>
      <c r="O67" s="35" t="s">
        <v>337</v>
      </c>
      <c r="P67" s="34" t="s">
        <v>229</v>
      </c>
      <c r="Q67" s="36">
        <v>1</v>
      </c>
      <c r="R67" s="34">
        <v>0</v>
      </c>
      <c r="S67" s="164">
        <f t="shared" si="0"/>
        <v>0</v>
      </c>
      <c r="T67" s="52" t="s">
        <v>71</v>
      </c>
      <c r="U67" s="64" t="s">
        <v>560</v>
      </c>
      <c r="V67" s="235"/>
      <c r="W67" s="176">
        <v>372500</v>
      </c>
      <c r="X67" s="176">
        <v>0</v>
      </c>
      <c r="Y67" s="38">
        <f>X67/W67</f>
        <v>0</v>
      </c>
      <c r="Z67" s="186" t="s">
        <v>496</v>
      </c>
      <c r="AA67" s="187"/>
      <c r="AB67" s="188"/>
      <c r="AC67" s="260"/>
    </row>
    <row r="68" spans="1:29" s="5" customFormat="1" ht="165.75" customHeight="1">
      <c r="A68" s="32" t="s">
        <v>32</v>
      </c>
      <c r="B68" s="45" t="s">
        <v>33</v>
      </c>
      <c r="C68" s="48" t="s">
        <v>41</v>
      </c>
      <c r="D68" s="48" t="s">
        <v>148</v>
      </c>
      <c r="E68" s="49">
        <v>1</v>
      </c>
      <c r="F68" s="49">
        <v>1</v>
      </c>
      <c r="G68" s="50" t="s">
        <v>52</v>
      </c>
      <c r="H68" s="50" t="s">
        <v>65</v>
      </c>
      <c r="I68" s="50" t="s">
        <v>66</v>
      </c>
      <c r="J68" s="48">
        <v>4</v>
      </c>
      <c r="K68" s="53">
        <v>4</v>
      </c>
      <c r="L68" s="33">
        <v>2020630010020</v>
      </c>
      <c r="M68" s="34" t="s">
        <v>114</v>
      </c>
      <c r="N68" s="34" t="s">
        <v>124</v>
      </c>
      <c r="O68" s="43" t="s">
        <v>338</v>
      </c>
      <c r="P68" s="34" t="s">
        <v>111</v>
      </c>
      <c r="Q68" s="36">
        <v>1</v>
      </c>
      <c r="R68" s="34">
        <v>0</v>
      </c>
      <c r="S68" s="164">
        <f t="shared" si="0"/>
        <v>0</v>
      </c>
      <c r="T68" s="34" t="s">
        <v>65</v>
      </c>
      <c r="U68" s="34" t="s">
        <v>311</v>
      </c>
      <c r="V68" s="34" t="s">
        <v>279</v>
      </c>
      <c r="W68" s="176">
        <v>470000000</v>
      </c>
      <c r="X68" s="176">
        <v>0</v>
      </c>
      <c r="Y68" s="38">
        <f>X68/W68</f>
        <v>0</v>
      </c>
      <c r="Z68" s="186" t="s">
        <v>497</v>
      </c>
      <c r="AA68" s="187"/>
      <c r="AB68" s="188"/>
      <c r="AC68" s="40" t="s">
        <v>122</v>
      </c>
    </row>
    <row r="69" spans="1:29" s="5" customFormat="1" ht="60.75" customHeight="1">
      <c r="A69" s="231" t="s">
        <v>32</v>
      </c>
      <c r="B69" s="230" t="s">
        <v>33</v>
      </c>
      <c r="C69" s="233" t="s">
        <v>41</v>
      </c>
      <c r="D69" s="233" t="s">
        <v>148</v>
      </c>
      <c r="E69" s="238">
        <v>1</v>
      </c>
      <c r="F69" s="238">
        <v>1</v>
      </c>
      <c r="G69" s="233" t="s">
        <v>52</v>
      </c>
      <c r="H69" s="233" t="s">
        <v>139</v>
      </c>
      <c r="I69" s="233" t="s">
        <v>67</v>
      </c>
      <c r="J69" s="233">
        <v>4</v>
      </c>
      <c r="K69" s="248">
        <v>4</v>
      </c>
      <c r="L69" s="249">
        <v>2020630010013</v>
      </c>
      <c r="M69" s="235" t="s">
        <v>108</v>
      </c>
      <c r="N69" s="252" t="s">
        <v>140</v>
      </c>
      <c r="O69" s="35" t="s">
        <v>183</v>
      </c>
      <c r="P69" s="34" t="s">
        <v>111</v>
      </c>
      <c r="Q69" s="36">
        <v>3</v>
      </c>
      <c r="R69" s="34">
        <v>0</v>
      </c>
      <c r="S69" s="164">
        <f t="shared" si="0"/>
        <v>0</v>
      </c>
      <c r="T69" s="235" t="s">
        <v>344</v>
      </c>
      <c r="U69" s="235" t="s">
        <v>312</v>
      </c>
      <c r="V69" s="235" t="s">
        <v>280</v>
      </c>
      <c r="W69" s="191">
        <v>0</v>
      </c>
      <c r="X69" s="191">
        <v>0</v>
      </c>
      <c r="Y69" s="276">
        <v>0</v>
      </c>
      <c r="Z69" s="186" t="s">
        <v>498</v>
      </c>
      <c r="AA69" s="187"/>
      <c r="AB69" s="188"/>
      <c r="AC69" s="260" t="s">
        <v>122</v>
      </c>
    </row>
    <row r="70" spans="1:29" s="5" customFormat="1" ht="54.75" customHeight="1">
      <c r="A70" s="231"/>
      <c r="B70" s="230"/>
      <c r="C70" s="233"/>
      <c r="D70" s="233"/>
      <c r="E70" s="238"/>
      <c r="F70" s="238"/>
      <c r="G70" s="233"/>
      <c r="H70" s="233"/>
      <c r="I70" s="233"/>
      <c r="J70" s="233"/>
      <c r="K70" s="248"/>
      <c r="L70" s="249"/>
      <c r="M70" s="235"/>
      <c r="N70" s="252"/>
      <c r="O70" s="35" t="s">
        <v>339</v>
      </c>
      <c r="P70" s="34" t="s">
        <v>181</v>
      </c>
      <c r="Q70" s="36">
        <v>12</v>
      </c>
      <c r="R70" s="34">
        <v>3</v>
      </c>
      <c r="S70" s="164">
        <f t="shared" si="0"/>
        <v>0.25</v>
      </c>
      <c r="T70" s="235"/>
      <c r="U70" s="235"/>
      <c r="V70" s="235"/>
      <c r="W70" s="191"/>
      <c r="X70" s="191"/>
      <c r="Y70" s="276"/>
      <c r="Z70" s="37" t="s">
        <v>473</v>
      </c>
      <c r="AA70" s="37" t="s">
        <v>466</v>
      </c>
      <c r="AB70" s="39" t="s">
        <v>499</v>
      </c>
      <c r="AC70" s="260"/>
    </row>
    <row r="71" spans="1:29" s="5" customFormat="1" ht="54.75" customHeight="1">
      <c r="A71" s="231"/>
      <c r="B71" s="230"/>
      <c r="C71" s="233"/>
      <c r="D71" s="233"/>
      <c r="E71" s="238"/>
      <c r="F71" s="238"/>
      <c r="G71" s="233"/>
      <c r="H71" s="233"/>
      <c r="I71" s="233"/>
      <c r="J71" s="233"/>
      <c r="K71" s="248"/>
      <c r="L71" s="249"/>
      <c r="M71" s="235"/>
      <c r="N71" s="252"/>
      <c r="O71" s="35" t="s">
        <v>342</v>
      </c>
      <c r="P71" s="34" t="s">
        <v>343</v>
      </c>
      <c r="Q71" s="36">
        <v>1000</v>
      </c>
      <c r="R71" s="34">
        <v>764</v>
      </c>
      <c r="S71" s="164">
        <f t="shared" si="0"/>
        <v>0.764</v>
      </c>
      <c r="T71" s="235"/>
      <c r="U71" s="235"/>
      <c r="V71" s="235"/>
      <c r="W71" s="191"/>
      <c r="X71" s="191"/>
      <c r="Y71" s="276"/>
      <c r="Z71" s="34">
        <v>764</v>
      </c>
      <c r="AA71" s="37" t="s">
        <v>466</v>
      </c>
      <c r="AB71" s="39" t="s">
        <v>500</v>
      </c>
      <c r="AC71" s="260"/>
    </row>
    <row r="72" spans="1:29" s="5" customFormat="1" ht="66" customHeight="1">
      <c r="A72" s="231" t="s">
        <v>32</v>
      </c>
      <c r="B72" s="234" t="s">
        <v>33</v>
      </c>
      <c r="C72" s="233" t="s">
        <v>41</v>
      </c>
      <c r="D72" s="233" t="s">
        <v>148</v>
      </c>
      <c r="E72" s="233" t="s">
        <v>49</v>
      </c>
      <c r="F72" s="238">
        <v>1</v>
      </c>
      <c r="G72" s="239" t="s">
        <v>84</v>
      </c>
      <c r="H72" s="239" t="s">
        <v>101</v>
      </c>
      <c r="I72" s="239" t="s">
        <v>102</v>
      </c>
      <c r="J72" s="233">
        <v>0</v>
      </c>
      <c r="K72" s="248">
        <v>2</v>
      </c>
      <c r="L72" s="249"/>
      <c r="M72" s="235"/>
      <c r="N72" s="252"/>
      <c r="O72" s="35" t="s">
        <v>340</v>
      </c>
      <c r="P72" s="34" t="s">
        <v>229</v>
      </c>
      <c r="Q72" s="36">
        <v>1</v>
      </c>
      <c r="R72" s="34">
        <v>0</v>
      </c>
      <c r="S72" s="164">
        <f t="shared" si="0"/>
        <v>0</v>
      </c>
      <c r="T72" s="235" t="s">
        <v>71</v>
      </c>
      <c r="U72" s="235" t="s">
        <v>561</v>
      </c>
      <c r="V72" s="235"/>
      <c r="W72" s="191">
        <v>141000000</v>
      </c>
      <c r="X72" s="191">
        <v>126000000</v>
      </c>
      <c r="Y72" s="276">
        <f>X72/W72</f>
        <v>0.8936170212765957</v>
      </c>
      <c r="Z72" s="186" t="s">
        <v>501</v>
      </c>
      <c r="AA72" s="187"/>
      <c r="AB72" s="188"/>
      <c r="AC72" s="260"/>
    </row>
    <row r="73" spans="1:29" s="5" customFormat="1" ht="69" customHeight="1">
      <c r="A73" s="231"/>
      <c r="B73" s="234"/>
      <c r="C73" s="233"/>
      <c r="D73" s="233"/>
      <c r="E73" s="233"/>
      <c r="F73" s="238"/>
      <c r="G73" s="239"/>
      <c r="H73" s="239"/>
      <c r="I73" s="239"/>
      <c r="J73" s="233"/>
      <c r="K73" s="248"/>
      <c r="L73" s="249"/>
      <c r="M73" s="235"/>
      <c r="N73" s="252"/>
      <c r="O73" s="35" t="s">
        <v>341</v>
      </c>
      <c r="P73" s="34" t="s">
        <v>243</v>
      </c>
      <c r="Q73" s="36">
        <v>1</v>
      </c>
      <c r="R73" s="34">
        <v>0</v>
      </c>
      <c r="S73" s="164">
        <f t="shared" si="0"/>
        <v>0</v>
      </c>
      <c r="T73" s="235"/>
      <c r="U73" s="235"/>
      <c r="V73" s="235"/>
      <c r="W73" s="191"/>
      <c r="X73" s="191"/>
      <c r="Y73" s="276"/>
      <c r="Z73" s="186" t="s">
        <v>501</v>
      </c>
      <c r="AA73" s="187"/>
      <c r="AB73" s="188"/>
      <c r="AC73" s="260"/>
    </row>
    <row r="74" spans="1:29" s="5" customFormat="1" ht="79.5" customHeight="1">
      <c r="A74" s="231" t="s">
        <v>32</v>
      </c>
      <c r="B74" s="230" t="s">
        <v>33</v>
      </c>
      <c r="C74" s="233" t="s">
        <v>41</v>
      </c>
      <c r="D74" s="233" t="s">
        <v>148</v>
      </c>
      <c r="E74" s="238">
        <v>1</v>
      </c>
      <c r="F74" s="238">
        <v>1</v>
      </c>
      <c r="G74" s="233" t="s">
        <v>52</v>
      </c>
      <c r="H74" s="233" t="s">
        <v>141</v>
      </c>
      <c r="I74" s="233" t="s">
        <v>142</v>
      </c>
      <c r="J74" s="233">
        <v>0</v>
      </c>
      <c r="K74" s="248">
        <v>1</v>
      </c>
      <c r="L74" s="249">
        <v>2020630010009</v>
      </c>
      <c r="M74" s="235" t="s">
        <v>113</v>
      </c>
      <c r="N74" s="235" t="s">
        <v>130</v>
      </c>
      <c r="O74" s="47" t="s">
        <v>345</v>
      </c>
      <c r="P74" s="34" t="s">
        <v>229</v>
      </c>
      <c r="Q74" s="36">
        <v>1</v>
      </c>
      <c r="R74" s="34">
        <v>0</v>
      </c>
      <c r="S74" s="164">
        <f t="shared" si="0"/>
        <v>0</v>
      </c>
      <c r="T74" s="235" t="s">
        <v>71</v>
      </c>
      <c r="U74" s="235" t="s">
        <v>579</v>
      </c>
      <c r="V74" s="235" t="s">
        <v>277</v>
      </c>
      <c r="W74" s="191">
        <v>11000000</v>
      </c>
      <c r="X74" s="191">
        <v>8000000</v>
      </c>
      <c r="Y74" s="276">
        <f>+X74/W74</f>
        <v>0.7272727272727273</v>
      </c>
      <c r="Z74" s="186" t="s">
        <v>480</v>
      </c>
      <c r="AA74" s="187"/>
      <c r="AB74" s="188"/>
      <c r="AC74" s="260" t="s">
        <v>122</v>
      </c>
    </row>
    <row r="75" spans="1:29" s="5" customFormat="1" ht="69" customHeight="1">
      <c r="A75" s="231"/>
      <c r="B75" s="230"/>
      <c r="C75" s="233"/>
      <c r="D75" s="233"/>
      <c r="E75" s="238"/>
      <c r="F75" s="238"/>
      <c r="G75" s="233"/>
      <c r="H75" s="233"/>
      <c r="I75" s="233"/>
      <c r="J75" s="233"/>
      <c r="K75" s="248"/>
      <c r="L75" s="249"/>
      <c r="M75" s="235"/>
      <c r="N75" s="235"/>
      <c r="O75" s="47" t="s">
        <v>346</v>
      </c>
      <c r="P75" s="34" t="s">
        <v>244</v>
      </c>
      <c r="Q75" s="36">
        <v>500</v>
      </c>
      <c r="R75" s="65">
        <v>8</v>
      </c>
      <c r="S75" s="164">
        <f t="shared" si="0"/>
        <v>0.016</v>
      </c>
      <c r="T75" s="235"/>
      <c r="U75" s="235"/>
      <c r="V75" s="235"/>
      <c r="W75" s="191"/>
      <c r="X75" s="191"/>
      <c r="Y75" s="276"/>
      <c r="Z75" s="65">
        <v>8</v>
      </c>
      <c r="AA75" s="37" t="s">
        <v>466</v>
      </c>
      <c r="AB75" s="39" t="s">
        <v>502</v>
      </c>
      <c r="AC75" s="260"/>
    </row>
    <row r="76" spans="1:29" s="5" customFormat="1" ht="69" customHeight="1">
      <c r="A76" s="32"/>
      <c r="B76" s="230"/>
      <c r="C76" s="233"/>
      <c r="D76" s="233"/>
      <c r="E76" s="238"/>
      <c r="F76" s="238"/>
      <c r="G76" s="233"/>
      <c r="H76" s="233"/>
      <c r="I76" s="233"/>
      <c r="J76" s="233"/>
      <c r="K76" s="248"/>
      <c r="L76" s="249"/>
      <c r="M76" s="235"/>
      <c r="N76" s="235"/>
      <c r="O76" s="47" t="s">
        <v>347</v>
      </c>
      <c r="P76" s="34" t="s">
        <v>343</v>
      </c>
      <c r="Q76" s="36">
        <v>500</v>
      </c>
      <c r="R76" s="65">
        <v>13</v>
      </c>
      <c r="S76" s="164">
        <f t="shared" si="0"/>
        <v>0.026</v>
      </c>
      <c r="T76" s="235"/>
      <c r="U76" s="235"/>
      <c r="V76" s="235"/>
      <c r="W76" s="191"/>
      <c r="X76" s="191"/>
      <c r="Y76" s="276"/>
      <c r="Z76" s="65">
        <v>13</v>
      </c>
      <c r="AA76" s="37" t="s">
        <v>466</v>
      </c>
      <c r="AB76" s="39" t="s">
        <v>503</v>
      </c>
      <c r="AC76" s="260"/>
    </row>
    <row r="77" spans="1:29" s="5" customFormat="1" ht="73.5" customHeight="1">
      <c r="A77" s="231" t="s">
        <v>32</v>
      </c>
      <c r="B77" s="230" t="s">
        <v>33</v>
      </c>
      <c r="C77" s="263" t="s">
        <v>40</v>
      </c>
      <c r="D77" s="233" t="s">
        <v>150</v>
      </c>
      <c r="E77" s="233" t="s">
        <v>49</v>
      </c>
      <c r="F77" s="238">
        <v>1</v>
      </c>
      <c r="G77" s="233" t="s">
        <v>84</v>
      </c>
      <c r="H77" s="233" t="s">
        <v>91</v>
      </c>
      <c r="I77" s="233" t="s">
        <v>92</v>
      </c>
      <c r="J77" s="238" t="s">
        <v>37</v>
      </c>
      <c r="K77" s="237">
        <v>15000</v>
      </c>
      <c r="L77" s="249"/>
      <c r="M77" s="235"/>
      <c r="N77" s="235"/>
      <c r="O77" s="47" t="s">
        <v>168</v>
      </c>
      <c r="P77" s="34" t="s">
        <v>203</v>
      </c>
      <c r="Q77" s="36">
        <v>1640</v>
      </c>
      <c r="R77" s="66">
        <v>288</v>
      </c>
      <c r="S77" s="164">
        <f t="shared" si="0"/>
        <v>0.17560975609756097</v>
      </c>
      <c r="T77" s="235" t="s">
        <v>91</v>
      </c>
      <c r="U77" s="261" t="s">
        <v>577</v>
      </c>
      <c r="V77" s="235"/>
      <c r="W77" s="191">
        <f>148000000</f>
        <v>148000000</v>
      </c>
      <c r="X77" s="191">
        <v>93200000</v>
      </c>
      <c r="Y77" s="276">
        <f>X77/W77</f>
        <v>0.6297297297297297</v>
      </c>
      <c r="Z77" s="37" t="s">
        <v>473</v>
      </c>
      <c r="AA77" s="37" t="s">
        <v>466</v>
      </c>
      <c r="AB77" s="39" t="s">
        <v>504</v>
      </c>
      <c r="AC77" s="260"/>
    </row>
    <row r="78" spans="1:29" s="5" customFormat="1" ht="73.5" customHeight="1">
      <c r="A78" s="231"/>
      <c r="B78" s="230"/>
      <c r="C78" s="263"/>
      <c r="D78" s="233"/>
      <c r="E78" s="233"/>
      <c r="F78" s="238"/>
      <c r="G78" s="233"/>
      <c r="H78" s="233"/>
      <c r="I78" s="233"/>
      <c r="J78" s="238"/>
      <c r="K78" s="237"/>
      <c r="L78" s="249"/>
      <c r="M78" s="235"/>
      <c r="N78" s="235"/>
      <c r="O78" s="47" t="s">
        <v>349</v>
      </c>
      <c r="P78" s="34" t="s">
        <v>335</v>
      </c>
      <c r="Q78" s="36">
        <v>1640</v>
      </c>
      <c r="R78" s="67">
        <v>487</v>
      </c>
      <c r="S78" s="164">
        <f t="shared" si="0"/>
        <v>0.2969512195121951</v>
      </c>
      <c r="T78" s="235"/>
      <c r="U78" s="261"/>
      <c r="V78" s="235"/>
      <c r="W78" s="191"/>
      <c r="X78" s="191"/>
      <c r="Y78" s="276"/>
      <c r="Z78" s="37" t="s">
        <v>473</v>
      </c>
      <c r="AA78" s="37" t="s">
        <v>466</v>
      </c>
      <c r="AB78" s="39" t="s">
        <v>505</v>
      </c>
      <c r="AC78" s="260"/>
    </row>
    <row r="79" spans="1:29" s="5" customFormat="1" ht="82.5" customHeight="1">
      <c r="A79" s="32" t="s">
        <v>32</v>
      </c>
      <c r="B79" s="45" t="s">
        <v>33</v>
      </c>
      <c r="C79" s="48" t="s">
        <v>41</v>
      </c>
      <c r="D79" s="47" t="s">
        <v>148</v>
      </c>
      <c r="E79" s="49">
        <v>1</v>
      </c>
      <c r="F79" s="49">
        <v>1</v>
      </c>
      <c r="G79" s="50" t="s">
        <v>52</v>
      </c>
      <c r="H79" s="50" t="s">
        <v>59</v>
      </c>
      <c r="I79" s="50" t="s">
        <v>60</v>
      </c>
      <c r="J79" s="48">
        <v>0</v>
      </c>
      <c r="K79" s="53">
        <v>3</v>
      </c>
      <c r="L79" s="249"/>
      <c r="M79" s="235"/>
      <c r="N79" s="235"/>
      <c r="O79" s="47" t="s">
        <v>348</v>
      </c>
      <c r="P79" s="34" t="s">
        <v>229</v>
      </c>
      <c r="Q79" s="36">
        <v>1</v>
      </c>
      <c r="R79" s="34">
        <v>0</v>
      </c>
      <c r="S79" s="164">
        <f t="shared" si="0"/>
        <v>0</v>
      </c>
      <c r="T79" s="34" t="s">
        <v>59</v>
      </c>
      <c r="U79" s="77" t="s">
        <v>578</v>
      </c>
      <c r="V79" s="235"/>
      <c r="W79" s="176">
        <v>600000</v>
      </c>
      <c r="X79" s="176">
        <v>0</v>
      </c>
      <c r="Y79" s="38">
        <f>X79/W79</f>
        <v>0</v>
      </c>
      <c r="Z79" s="186" t="s">
        <v>480</v>
      </c>
      <c r="AA79" s="187"/>
      <c r="AB79" s="188"/>
      <c r="AC79" s="260"/>
    </row>
    <row r="80" spans="1:29" s="5" customFormat="1" ht="51" customHeight="1">
      <c r="A80" s="32" t="s">
        <v>32</v>
      </c>
      <c r="B80" s="45" t="s">
        <v>33</v>
      </c>
      <c r="C80" s="48" t="s">
        <v>41</v>
      </c>
      <c r="D80" s="47" t="s">
        <v>148</v>
      </c>
      <c r="E80" s="49">
        <v>1</v>
      </c>
      <c r="F80" s="49">
        <v>1</v>
      </c>
      <c r="G80" s="50" t="s">
        <v>52</v>
      </c>
      <c r="H80" s="50" t="s">
        <v>68</v>
      </c>
      <c r="I80" s="50" t="s">
        <v>69</v>
      </c>
      <c r="J80" s="68">
        <v>1000</v>
      </c>
      <c r="K80" s="69">
        <v>12000</v>
      </c>
      <c r="L80" s="249">
        <v>2020630010016</v>
      </c>
      <c r="M80" s="235" t="s">
        <v>119</v>
      </c>
      <c r="N80" s="235" t="s">
        <v>126</v>
      </c>
      <c r="O80" s="43" t="s">
        <v>125</v>
      </c>
      <c r="P80" s="34" t="s">
        <v>191</v>
      </c>
      <c r="Q80" s="36">
        <v>1200</v>
      </c>
      <c r="R80" s="44">
        <v>442</v>
      </c>
      <c r="S80" s="164">
        <f t="shared" si="0"/>
        <v>0.36833333333333335</v>
      </c>
      <c r="T80" s="34" t="s">
        <v>68</v>
      </c>
      <c r="U80" s="35" t="s">
        <v>324</v>
      </c>
      <c r="V80" s="235" t="s">
        <v>279</v>
      </c>
      <c r="W80" s="176">
        <v>0</v>
      </c>
      <c r="X80" s="176">
        <v>0</v>
      </c>
      <c r="Y80" s="38">
        <v>0</v>
      </c>
      <c r="Z80" s="37" t="s">
        <v>506</v>
      </c>
      <c r="AA80" s="37" t="s">
        <v>466</v>
      </c>
      <c r="AB80" s="39" t="s">
        <v>507</v>
      </c>
      <c r="AC80" s="260" t="s">
        <v>122</v>
      </c>
    </row>
    <row r="81" spans="1:29" s="5" customFormat="1" ht="51" customHeight="1">
      <c r="A81" s="231" t="s">
        <v>32</v>
      </c>
      <c r="B81" s="234" t="s">
        <v>33</v>
      </c>
      <c r="C81" s="263" t="s">
        <v>40</v>
      </c>
      <c r="D81" s="233" t="s">
        <v>150</v>
      </c>
      <c r="E81" s="233" t="s">
        <v>49</v>
      </c>
      <c r="F81" s="238">
        <v>1</v>
      </c>
      <c r="G81" s="239" t="s">
        <v>84</v>
      </c>
      <c r="H81" s="239" t="s">
        <v>93</v>
      </c>
      <c r="I81" s="239" t="s">
        <v>94</v>
      </c>
      <c r="J81" s="238">
        <v>0.6</v>
      </c>
      <c r="K81" s="262">
        <v>0.9</v>
      </c>
      <c r="L81" s="249"/>
      <c r="M81" s="235"/>
      <c r="N81" s="235"/>
      <c r="O81" s="43" t="s">
        <v>245</v>
      </c>
      <c r="P81" s="34" t="s">
        <v>186</v>
      </c>
      <c r="Q81" s="36">
        <v>6</v>
      </c>
      <c r="R81" s="34">
        <v>1</v>
      </c>
      <c r="S81" s="164">
        <f t="shared" si="0"/>
        <v>0.16666666666666666</v>
      </c>
      <c r="T81" s="235" t="s">
        <v>93</v>
      </c>
      <c r="U81" s="235" t="s">
        <v>562</v>
      </c>
      <c r="V81" s="235"/>
      <c r="W81" s="191">
        <v>760064000</v>
      </c>
      <c r="X81" s="191">
        <v>144800000</v>
      </c>
      <c r="Y81" s="276">
        <f>X81/W81</f>
        <v>0.19051027281913102</v>
      </c>
      <c r="Z81" s="37" t="s">
        <v>506</v>
      </c>
      <c r="AA81" s="37" t="s">
        <v>466</v>
      </c>
      <c r="AB81" s="39" t="s">
        <v>508</v>
      </c>
      <c r="AC81" s="260"/>
    </row>
    <row r="82" spans="1:29" s="5" customFormat="1" ht="60" customHeight="1">
      <c r="A82" s="231"/>
      <c r="B82" s="234"/>
      <c r="C82" s="263"/>
      <c r="D82" s="233"/>
      <c r="E82" s="233"/>
      <c r="F82" s="238"/>
      <c r="G82" s="239"/>
      <c r="H82" s="239"/>
      <c r="I82" s="239"/>
      <c r="J82" s="238"/>
      <c r="K82" s="262"/>
      <c r="L82" s="249"/>
      <c r="M82" s="235"/>
      <c r="N82" s="235"/>
      <c r="O82" s="43" t="s">
        <v>184</v>
      </c>
      <c r="P82" s="34" t="s">
        <v>171</v>
      </c>
      <c r="Q82" s="61">
        <v>1</v>
      </c>
      <c r="R82" s="61">
        <v>1</v>
      </c>
      <c r="S82" s="164">
        <f t="shared" si="0"/>
        <v>1</v>
      </c>
      <c r="T82" s="235"/>
      <c r="U82" s="235"/>
      <c r="V82" s="235"/>
      <c r="W82" s="191"/>
      <c r="X82" s="191"/>
      <c r="Y82" s="276"/>
      <c r="Z82" s="37" t="s">
        <v>506</v>
      </c>
      <c r="AA82" s="37" t="s">
        <v>466</v>
      </c>
      <c r="AB82" s="39" t="s">
        <v>509</v>
      </c>
      <c r="AC82" s="260"/>
    </row>
    <row r="83" spans="1:29" s="5" customFormat="1" ht="60" customHeight="1">
      <c r="A83" s="231"/>
      <c r="B83" s="234"/>
      <c r="C83" s="263"/>
      <c r="D83" s="233"/>
      <c r="E83" s="233"/>
      <c r="F83" s="238"/>
      <c r="G83" s="239"/>
      <c r="H83" s="239"/>
      <c r="I83" s="239"/>
      <c r="J83" s="238"/>
      <c r="K83" s="262"/>
      <c r="L83" s="249"/>
      <c r="M83" s="235"/>
      <c r="N83" s="235"/>
      <c r="O83" s="43" t="s">
        <v>261</v>
      </c>
      <c r="P83" s="34" t="s">
        <v>185</v>
      </c>
      <c r="Q83" s="36">
        <v>100</v>
      </c>
      <c r="R83" s="34">
        <v>28</v>
      </c>
      <c r="S83" s="164">
        <f t="shared" si="0"/>
        <v>0.28</v>
      </c>
      <c r="T83" s="235"/>
      <c r="U83" s="235"/>
      <c r="V83" s="235"/>
      <c r="W83" s="191"/>
      <c r="X83" s="191"/>
      <c r="Y83" s="276"/>
      <c r="Z83" s="37" t="s">
        <v>506</v>
      </c>
      <c r="AA83" s="37" t="s">
        <v>466</v>
      </c>
      <c r="AB83" s="39" t="s">
        <v>510</v>
      </c>
      <c r="AC83" s="260"/>
    </row>
    <row r="84" spans="1:29" s="5" customFormat="1" ht="81" customHeight="1">
      <c r="A84" s="231"/>
      <c r="B84" s="234"/>
      <c r="C84" s="263"/>
      <c r="D84" s="233"/>
      <c r="E84" s="233"/>
      <c r="F84" s="238"/>
      <c r="G84" s="239"/>
      <c r="H84" s="239"/>
      <c r="I84" s="239"/>
      <c r="J84" s="238"/>
      <c r="K84" s="262"/>
      <c r="L84" s="249"/>
      <c r="M84" s="235"/>
      <c r="N84" s="235"/>
      <c r="O84" s="43" t="s">
        <v>262</v>
      </c>
      <c r="P84" s="34" t="s">
        <v>185</v>
      </c>
      <c r="Q84" s="36">
        <v>100</v>
      </c>
      <c r="R84" s="34">
        <v>0</v>
      </c>
      <c r="S84" s="164">
        <f t="shared" si="0"/>
        <v>0</v>
      </c>
      <c r="T84" s="235"/>
      <c r="U84" s="235"/>
      <c r="V84" s="235"/>
      <c r="W84" s="191"/>
      <c r="X84" s="191"/>
      <c r="Y84" s="276"/>
      <c r="Z84" s="186" t="s">
        <v>511</v>
      </c>
      <c r="AA84" s="187"/>
      <c r="AB84" s="188"/>
      <c r="AC84" s="260"/>
    </row>
    <row r="85" spans="1:29" s="5" customFormat="1" ht="90" customHeight="1">
      <c r="A85" s="32" t="s">
        <v>32</v>
      </c>
      <c r="B85" s="45" t="s">
        <v>33</v>
      </c>
      <c r="C85" s="48" t="s">
        <v>41</v>
      </c>
      <c r="D85" s="47" t="s">
        <v>148</v>
      </c>
      <c r="E85" s="49">
        <v>1</v>
      </c>
      <c r="F85" s="49">
        <v>1</v>
      </c>
      <c r="G85" s="50" t="s">
        <v>52</v>
      </c>
      <c r="H85" s="50" t="s">
        <v>59</v>
      </c>
      <c r="I85" s="50" t="s">
        <v>60</v>
      </c>
      <c r="J85" s="48">
        <v>0</v>
      </c>
      <c r="K85" s="53">
        <v>3</v>
      </c>
      <c r="L85" s="249"/>
      <c r="M85" s="235"/>
      <c r="N85" s="235"/>
      <c r="O85" s="35" t="s">
        <v>350</v>
      </c>
      <c r="P85" s="34" t="s">
        <v>229</v>
      </c>
      <c r="Q85" s="36">
        <v>1</v>
      </c>
      <c r="R85" s="34">
        <v>0</v>
      </c>
      <c r="S85" s="164">
        <f t="shared" si="0"/>
        <v>0</v>
      </c>
      <c r="T85" s="34" t="s">
        <v>59</v>
      </c>
      <c r="U85" s="54" t="s">
        <v>575</v>
      </c>
      <c r="V85" s="235"/>
      <c r="W85" s="176">
        <v>600000</v>
      </c>
      <c r="X85" s="176">
        <v>0</v>
      </c>
      <c r="Y85" s="38">
        <f>X85/W85</f>
        <v>0</v>
      </c>
      <c r="Z85" s="186" t="s">
        <v>512</v>
      </c>
      <c r="AA85" s="187"/>
      <c r="AB85" s="188"/>
      <c r="AC85" s="260"/>
    </row>
    <row r="86" spans="1:29" s="5" customFormat="1" ht="61.5" customHeight="1">
      <c r="A86" s="32" t="s">
        <v>32</v>
      </c>
      <c r="B86" s="45" t="s">
        <v>33</v>
      </c>
      <c r="C86" s="48" t="s">
        <v>41</v>
      </c>
      <c r="D86" s="47" t="s">
        <v>148</v>
      </c>
      <c r="E86" s="49">
        <v>0.8</v>
      </c>
      <c r="F86" s="49">
        <v>0.2</v>
      </c>
      <c r="G86" s="50" t="s">
        <v>70</v>
      </c>
      <c r="H86" s="50" t="s">
        <v>71</v>
      </c>
      <c r="I86" s="50" t="s">
        <v>143</v>
      </c>
      <c r="J86" s="48">
        <v>3</v>
      </c>
      <c r="K86" s="53">
        <v>17</v>
      </c>
      <c r="L86" s="249"/>
      <c r="M86" s="235"/>
      <c r="N86" s="235"/>
      <c r="O86" s="35" t="s">
        <v>351</v>
      </c>
      <c r="P86" s="34" t="s">
        <v>229</v>
      </c>
      <c r="Q86" s="36">
        <v>1</v>
      </c>
      <c r="R86" s="34">
        <v>0</v>
      </c>
      <c r="S86" s="164">
        <f t="shared" si="0"/>
        <v>0</v>
      </c>
      <c r="T86" s="52" t="s">
        <v>293</v>
      </c>
      <c r="U86" s="54" t="s">
        <v>574</v>
      </c>
      <c r="V86" s="235"/>
      <c r="W86" s="176">
        <v>372500</v>
      </c>
      <c r="X86" s="176">
        <v>0</v>
      </c>
      <c r="Y86" s="38">
        <v>0</v>
      </c>
      <c r="Z86" s="186" t="s">
        <v>512</v>
      </c>
      <c r="AA86" s="187"/>
      <c r="AB86" s="188"/>
      <c r="AC86" s="260"/>
    </row>
    <row r="87" spans="1:29" s="5" customFormat="1" ht="57" customHeight="1">
      <c r="A87" s="231" t="s">
        <v>32</v>
      </c>
      <c r="B87" s="230" t="s">
        <v>33</v>
      </c>
      <c r="C87" s="233" t="s">
        <v>41</v>
      </c>
      <c r="D87" s="233" t="s">
        <v>148</v>
      </c>
      <c r="E87" s="238">
        <v>0.8</v>
      </c>
      <c r="F87" s="238">
        <v>0.2</v>
      </c>
      <c r="G87" s="233" t="s">
        <v>70</v>
      </c>
      <c r="H87" s="233" t="s">
        <v>72</v>
      </c>
      <c r="I87" s="233" t="s">
        <v>73</v>
      </c>
      <c r="J87" s="233">
        <v>4</v>
      </c>
      <c r="K87" s="248">
        <v>5</v>
      </c>
      <c r="L87" s="250">
        <v>2020630010025</v>
      </c>
      <c r="M87" s="235" t="s">
        <v>112</v>
      </c>
      <c r="N87" s="235" t="s">
        <v>132</v>
      </c>
      <c r="O87" s="43" t="s">
        <v>352</v>
      </c>
      <c r="P87" s="34" t="s">
        <v>111</v>
      </c>
      <c r="Q87" s="36">
        <v>1</v>
      </c>
      <c r="R87" s="34">
        <v>1</v>
      </c>
      <c r="S87" s="164">
        <f t="shared" si="0"/>
        <v>1</v>
      </c>
      <c r="T87" s="235" t="s">
        <v>291</v>
      </c>
      <c r="U87" s="235" t="s">
        <v>313</v>
      </c>
      <c r="V87" s="235" t="s">
        <v>564</v>
      </c>
      <c r="W87" s="191">
        <v>341093479</v>
      </c>
      <c r="X87" s="191">
        <v>275050000</v>
      </c>
      <c r="Y87" s="276">
        <f>X87/W87</f>
        <v>0.8063771867066388</v>
      </c>
      <c r="Z87" s="37" t="s">
        <v>506</v>
      </c>
      <c r="AA87" s="37" t="s">
        <v>466</v>
      </c>
      <c r="AB87" s="39" t="s">
        <v>513</v>
      </c>
      <c r="AC87" s="260" t="s">
        <v>122</v>
      </c>
    </row>
    <row r="88" spans="1:29" s="5" customFormat="1" ht="76.5" customHeight="1">
      <c r="A88" s="231"/>
      <c r="B88" s="230"/>
      <c r="C88" s="233"/>
      <c r="D88" s="233"/>
      <c r="E88" s="238"/>
      <c r="F88" s="238"/>
      <c r="G88" s="233"/>
      <c r="H88" s="233"/>
      <c r="I88" s="233"/>
      <c r="J88" s="233"/>
      <c r="K88" s="248"/>
      <c r="L88" s="250"/>
      <c r="M88" s="235"/>
      <c r="N88" s="235"/>
      <c r="O88" s="43" t="s">
        <v>353</v>
      </c>
      <c r="P88" s="34" t="s">
        <v>223</v>
      </c>
      <c r="Q88" s="36">
        <v>1</v>
      </c>
      <c r="R88" s="34">
        <v>0</v>
      </c>
      <c r="S88" s="164">
        <f t="shared" si="0"/>
        <v>0</v>
      </c>
      <c r="T88" s="235"/>
      <c r="U88" s="235"/>
      <c r="V88" s="235"/>
      <c r="W88" s="191"/>
      <c r="X88" s="191"/>
      <c r="Y88" s="276"/>
      <c r="Z88" s="186" t="s">
        <v>514</v>
      </c>
      <c r="AA88" s="187"/>
      <c r="AB88" s="188"/>
      <c r="AC88" s="260"/>
    </row>
    <row r="89" spans="1:29" s="5" customFormat="1" ht="80.25" customHeight="1">
      <c r="A89" s="32" t="s">
        <v>32</v>
      </c>
      <c r="B89" s="45" t="s">
        <v>33</v>
      </c>
      <c r="C89" s="48" t="s">
        <v>41</v>
      </c>
      <c r="D89" s="47" t="s">
        <v>148</v>
      </c>
      <c r="E89" s="48" t="s">
        <v>49</v>
      </c>
      <c r="F89" s="49">
        <v>1</v>
      </c>
      <c r="G89" s="50" t="s">
        <v>84</v>
      </c>
      <c r="H89" s="50" t="s">
        <v>99</v>
      </c>
      <c r="I89" s="50" t="s">
        <v>100</v>
      </c>
      <c r="J89" s="49" t="s">
        <v>37</v>
      </c>
      <c r="K89" s="53">
        <v>7</v>
      </c>
      <c r="L89" s="250"/>
      <c r="M89" s="235"/>
      <c r="N89" s="235"/>
      <c r="O89" s="43" t="s">
        <v>214</v>
      </c>
      <c r="P89" s="34" t="s">
        <v>111</v>
      </c>
      <c r="Q89" s="36">
        <v>2</v>
      </c>
      <c r="R89" s="34">
        <v>0</v>
      </c>
      <c r="S89" s="164">
        <f t="shared" si="0"/>
        <v>0</v>
      </c>
      <c r="T89" s="34" t="s">
        <v>99</v>
      </c>
      <c r="U89" s="54" t="s">
        <v>563</v>
      </c>
      <c r="V89" s="235"/>
      <c r="W89" s="176">
        <v>160384908</v>
      </c>
      <c r="X89" s="176">
        <v>52000000</v>
      </c>
      <c r="Y89" s="38">
        <f>X89/W89</f>
        <v>0.32422003197457955</v>
      </c>
      <c r="Z89" s="186" t="s">
        <v>515</v>
      </c>
      <c r="AA89" s="187"/>
      <c r="AB89" s="188"/>
      <c r="AC89" s="260"/>
    </row>
    <row r="90" spans="1:29" s="5" customFormat="1" ht="63" customHeight="1">
      <c r="A90" s="231" t="s">
        <v>32</v>
      </c>
      <c r="B90" s="234" t="s">
        <v>33</v>
      </c>
      <c r="C90" s="233" t="s">
        <v>41</v>
      </c>
      <c r="D90" s="233" t="s">
        <v>148</v>
      </c>
      <c r="E90" s="238">
        <v>0.8</v>
      </c>
      <c r="F90" s="238">
        <v>0.2</v>
      </c>
      <c r="G90" s="239" t="s">
        <v>70</v>
      </c>
      <c r="H90" s="239" t="s">
        <v>74</v>
      </c>
      <c r="I90" s="239" t="s">
        <v>75</v>
      </c>
      <c r="J90" s="233">
        <v>480</v>
      </c>
      <c r="K90" s="248">
        <v>600</v>
      </c>
      <c r="L90" s="250" t="s">
        <v>281</v>
      </c>
      <c r="M90" s="235" t="s">
        <v>118</v>
      </c>
      <c r="N90" s="235" t="s">
        <v>133</v>
      </c>
      <c r="O90" s="35" t="s">
        <v>354</v>
      </c>
      <c r="P90" s="34" t="s">
        <v>246</v>
      </c>
      <c r="Q90" s="36">
        <v>200</v>
      </c>
      <c r="R90" s="34">
        <v>158</v>
      </c>
      <c r="S90" s="164">
        <f t="shared" si="0"/>
        <v>0.79</v>
      </c>
      <c r="T90" s="235" t="s">
        <v>74</v>
      </c>
      <c r="U90" s="235" t="s">
        <v>314</v>
      </c>
      <c r="V90" s="235" t="s">
        <v>282</v>
      </c>
      <c r="W90" s="191">
        <v>198512000</v>
      </c>
      <c r="X90" s="191">
        <v>164400000</v>
      </c>
      <c r="Y90" s="276">
        <f>X90/W90</f>
        <v>0.8281615217216087</v>
      </c>
      <c r="Z90" s="34">
        <v>158</v>
      </c>
      <c r="AA90" s="37" t="s">
        <v>466</v>
      </c>
      <c r="AB90" s="39" t="s">
        <v>516</v>
      </c>
      <c r="AC90" s="260" t="s">
        <v>122</v>
      </c>
    </row>
    <row r="91" spans="1:29" s="5" customFormat="1" ht="78" customHeight="1">
      <c r="A91" s="231"/>
      <c r="B91" s="234"/>
      <c r="C91" s="233"/>
      <c r="D91" s="233"/>
      <c r="E91" s="238"/>
      <c r="F91" s="238"/>
      <c r="G91" s="239"/>
      <c r="H91" s="239"/>
      <c r="I91" s="239"/>
      <c r="J91" s="233"/>
      <c r="K91" s="248"/>
      <c r="L91" s="250"/>
      <c r="M91" s="235"/>
      <c r="N91" s="235"/>
      <c r="O91" s="35" t="s">
        <v>188</v>
      </c>
      <c r="P91" s="34" t="s">
        <v>247</v>
      </c>
      <c r="Q91" s="36">
        <v>4</v>
      </c>
      <c r="R91" s="34">
        <v>1</v>
      </c>
      <c r="S91" s="164">
        <f t="shared" si="0"/>
        <v>0.25</v>
      </c>
      <c r="T91" s="235"/>
      <c r="U91" s="235"/>
      <c r="V91" s="235"/>
      <c r="W91" s="191"/>
      <c r="X91" s="191"/>
      <c r="Y91" s="276"/>
      <c r="Z91" s="37" t="s">
        <v>506</v>
      </c>
      <c r="AA91" s="37" t="s">
        <v>466</v>
      </c>
      <c r="AB91" s="39" t="s">
        <v>517</v>
      </c>
      <c r="AC91" s="260"/>
    </row>
    <row r="92" spans="1:29" s="5" customFormat="1" ht="84" customHeight="1">
      <c r="A92" s="231" t="s">
        <v>32</v>
      </c>
      <c r="B92" s="234" t="s">
        <v>33</v>
      </c>
      <c r="C92" s="233" t="s">
        <v>41</v>
      </c>
      <c r="D92" s="233" t="s">
        <v>148</v>
      </c>
      <c r="E92" s="238">
        <v>0.8</v>
      </c>
      <c r="F92" s="238">
        <v>0.2</v>
      </c>
      <c r="G92" s="239" t="s">
        <v>70</v>
      </c>
      <c r="H92" s="239" t="s">
        <v>76</v>
      </c>
      <c r="I92" s="239" t="s">
        <v>77</v>
      </c>
      <c r="J92" s="275">
        <v>17000</v>
      </c>
      <c r="K92" s="237">
        <v>17000</v>
      </c>
      <c r="L92" s="250"/>
      <c r="M92" s="235"/>
      <c r="N92" s="235"/>
      <c r="O92" s="35" t="s">
        <v>355</v>
      </c>
      <c r="P92" s="34" t="s">
        <v>204</v>
      </c>
      <c r="Q92" s="36">
        <v>4140</v>
      </c>
      <c r="R92" s="34">
        <v>781</v>
      </c>
      <c r="S92" s="164">
        <f t="shared" si="0"/>
        <v>0.18864734299516908</v>
      </c>
      <c r="T92" s="235" t="s">
        <v>76</v>
      </c>
      <c r="U92" s="235" t="s">
        <v>565</v>
      </c>
      <c r="V92" s="235"/>
      <c r="W92" s="191">
        <v>150000000</v>
      </c>
      <c r="X92" s="191">
        <v>0</v>
      </c>
      <c r="Y92" s="276">
        <f>X92/W92</f>
        <v>0</v>
      </c>
      <c r="Z92" s="37" t="s">
        <v>518</v>
      </c>
      <c r="AA92" s="37" t="s">
        <v>466</v>
      </c>
      <c r="AB92" s="39" t="s">
        <v>519</v>
      </c>
      <c r="AC92" s="260"/>
    </row>
    <row r="93" spans="1:29" s="5" customFormat="1" ht="84" customHeight="1">
      <c r="A93" s="231"/>
      <c r="B93" s="234"/>
      <c r="C93" s="233"/>
      <c r="D93" s="233"/>
      <c r="E93" s="238"/>
      <c r="F93" s="238"/>
      <c r="G93" s="239"/>
      <c r="H93" s="239"/>
      <c r="I93" s="239"/>
      <c r="J93" s="275"/>
      <c r="K93" s="237"/>
      <c r="L93" s="250"/>
      <c r="M93" s="235"/>
      <c r="N93" s="235"/>
      <c r="O93" s="35" t="s">
        <v>263</v>
      </c>
      <c r="P93" s="34" t="s">
        <v>182</v>
      </c>
      <c r="Q93" s="36">
        <v>5000</v>
      </c>
      <c r="R93" s="34">
        <v>408</v>
      </c>
      <c r="S93" s="164">
        <f t="shared" si="0"/>
        <v>0.0816</v>
      </c>
      <c r="T93" s="235"/>
      <c r="U93" s="235"/>
      <c r="V93" s="235"/>
      <c r="W93" s="191"/>
      <c r="X93" s="191"/>
      <c r="Y93" s="276"/>
      <c r="Z93" s="70" t="s">
        <v>520</v>
      </c>
      <c r="AA93" s="37" t="s">
        <v>466</v>
      </c>
      <c r="AB93" s="39" t="s">
        <v>521</v>
      </c>
      <c r="AC93" s="260"/>
    </row>
    <row r="94" spans="1:29" s="5" customFormat="1" ht="77.25" customHeight="1">
      <c r="A94" s="231"/>
      <c r="B94" s="234"/>
      <c r="C94" s="233"/>
      <c r="D94" s="233"/>
      <c r="E94" s="238"/>
      <c r="F94" s="238"/>
      <c r="G94" s="239"/>
      <c r="H94" s="239"/>
      <c r="I94" s="239"/>
      <c r="J94" s="275"/>
      <c r="K94" s="237"/>
      <c r="L94" s="250"/>
      <c r="M94" s="235"/>
      <c r="N94" s="235"/>
      <c r="O94" s="35" t="s">
        <v>356</v>
      </c>
      <c r="P94" s="34" t="s">
        <v>247</v>
      </c>
      <c r="Q94" s="36">
        <v>2</v>
      </c>
      <c r="R94" s="34">
        <v>0</v>
      </c>
      <c r="S94" s="164">
        <f t="shared" si="0"/>
        <v>0</v>
      </c>
      <c r="T94" s="235"/>
      <c r="U94" s="235"/>
      <c r="V94" s="235"/>
      <c r="W94" s="191"/>
      <c r="X94" s="191"/>
      <c r="Y94" s="276"/>
      <c r="Z94" s="186" t="s">
        <v>522</v>
      </c>
      <c r="AA94" s="187"/>
      <c r="AB94" s="188"/>
      <c r="AC94" s="260"/>
    </row>
    <row r="95" spans="1:29" s="5" customFormat="1" ht="93" customHeight="1">
      <c r="A95" s="32" t="s">
        <v>32</v>
      </c>
      <c r="B95" s="45" t="s">
        <v>33</v>
      </c>
      <c r="C95" s="48" t="s">
        <v>41</v>
      </c>
      <c r="D95" s="47" t="s">
        <v>148</v>
      </c>
      <c r="E95" s="49">
        <v>0.8</v>
      </c>
      <c r="F95" s="49">
        <v>0.2</v>
      </c>
      <c r="G95" s="50" t="s">
        <v>70</v>
      </c>
      <c r="H95" s="50" t="s">
        <v>71</v>
      </c>
      <c r="I95" s="50" t="s">
        <v>143</v>
      </c>
      <c r="J95" s="48">
        <v>3</v>
      </c>
      <c r="K95" s="53">
        <v>17</v>
      </c>
      <c r="L95" s="250"/>
      <c r="M95" s="235"/>
      <c r="N95" s="235"/>
      <c r="O95" s="35" t="s">
        <v>357</v>
      </c>
      <c r="P95" s="34" t="s">
        <v>229</v>
      </c>
      <c r="Q95" s="36">
        <v>1</v>
      </c>
      <c r="R95" s="34">
        <v>0</v>
      </c>
      <c r="S95" s="164">
        <f t="shared" si="0"/>
        <v>0</v>
      </c>
      <c r="T95" s="52" t="s">
        <v>71</v>
      </c>
      <c r="U95" s="54" t="s">
        <v>566</v>
      </c>
      <c r="V95" s="235"/>
      <c r="W95" s="176">
        <v>372500</v>
      </c>
      <c r="X95" s="176">
        <v>0</v>
      </c>
      <c r="Y95" s="38">
        <f>X95/W95</f>
        <v>0</v>
      </c>
      <c r="Z95" s="186" t="s">
        <v>523</v>
      </c>
      <c r="AA95" s="187"/>
      <c r="AB95" s="188"/>
      <c r="AC95" s="260"/>
    </row>
    <row r="96" spans="1:29" s="5" customFormat="1" ht="87" customHeight="1">
      <c r="A96" s="231" t="s">
        <v>32</v>
      </c>
      <c r="B96" s="230" t="s">
        <v>33</v>
      </c>
      <c r="C96" s="233" t="s">
        <v>41</v>
      </c>
      <c r="D96" s="233" t="s">
        <v>148</v>
      </c>
      <c r="E96" s="238">
        <v>0.8</v>
      </c>
      <c r="F96" s="238">
        <v>0.2</v>
      </c>
      <c r="G96" s="233" t="s">
        <v>70</v>
      </c>
      <c r="H96" s="233" t="s">
        <v>78</v>
      </c>
      <c r="I96" s="233" t="s">
        <v>79</v>
      </c>
      <c r="J96" s="275">
        <v>10000</v>
      </c>
      <c r="K96" s="237">
        <v>10000</v>
      </c>
      <c r="L96" s="250">
        <v>2020630010019</v>
      </c>
      <c r="M96" s="235" t="s">
        <v>117</v>
      </c>
      <c r="N96" s="235" t="s">
        <v>134</v>
      </c>
      <c r="O96" s="35" t="s">
        <v>358</v>
      </c>
      <c r="P96" s="34" t="s">
        <v>219</v>
      </c>
      <c r="Q96" s="36">
        <v>1500</v>
      </c>
      <c r="R96" s="65">
        <v>242</v>
      </c>
      <c r="S96" s="164">
        <f t="shared" si="0"/>
        <v>0.16133333333333333</v>
      </c>
      <c r="T96" s="235" t="s">
        <v>78</v>
      </c>
      <c r="U96" s="235" t="s">
        <v>316</v>
      </c>
      <c r="V96" s="235" t="s">
        <v>277</v>
      </c>
      <c r="W96" s="191">
        <v>170312000</v>
      </c>
      <c r="X96" s="191">
        <f>33200000+108000000</f>
        <v>141200000</v>
      </c>
      <c r="Y96" s="276">
        <f>X96/W96</f>
        <v>0.829066654140636</v>
      </c>
      <c r="Z96" s="65">
        <v>242</v>
      </c>
      <c r="AA96" s="37" t="s">
        <v>466</v>
      </c>
      <c r="AB96" s="39" t="s">
        <v>524</v>
      </c>
      <c r="AC96" s="260" t="s">
        <v>122</v>
      </c>
    </row>
    <row r="97" spans="1:29" s="5" customFormat="1" ht="87.75" customHeight="1">
      <c r="A97" s="231"/>
      <c r="B97" s="230"/>
      <c r="C97" s="233"/>
      <c r="D97" s="233"/>
      <c r="E97" s="238"/>
      <c r="F97" s="238"/>
      <c r="G97" s="233"/>
      <c r="H97" s="233"/>
      <c r="I97" s="233"/>
      <c r="J97" s="275"/>
      <c r="K97" s="237"/>
      <c r="L97" s="250"/>
      <c r="M97" s="235"/>
      <c r="N97" s="235"/>
      <c r="O97" s="35" t="s">
        <v>359</v>
      </c>
      <c r="P97" s="34" t="s">
        <v>248</v>
      </c>
      <c r="Q97" s="36">
        <v>4000</v>
      </c>
      <c r="R97" s="44">
        <v>831</v>
      </c>
      <c r="S97" s="164">
        <f aca="true" t="shared" si="2" ref="S97:S129">R97/Q97</f>
        <v>0.20775</v>
      </c>
      <c r="T97" s="235"/>
      <c r="U97" s="235"/>
      <c r="V97" s="235"/>
      <c r="W97" s="191"/>
      <c r="X97" s="191"/>
      <c r="Y97" s="276"/>
      <c r="Z97" s="44">
        <v>831</v>
      </c>
      <c r="AA97" s="37" t="s">
        <v>466</v>
      </c>
      <c r="AB97" s="39" t="s">
        <v>525</v>
      </c>
      <c r="AC97" s="260"/>
    </row>
    <row r="98" spans="1:29" s="5" customFormat="1" ht="87.75" customHeight="1">
      <c r="A98" s="231"/>
      <c r="B98" s="230"/>
      <c r="C98" s="233"/>
      <c r="D98" s="233"/>
      <c r="E98" s="238"/>
      <c r="F98" s="238"/>
      <c r="G98" s="233"/>
      <c r="H98" s="233"/>
      <c r="I98" s="233"/>
      <c r="J98" s="275"/>
      <c r="K98" s="237"/>
      <c r="L98" s="250"/>
      <c r="M98" s="235"/>
      <c r="N98" s="235"/>
      <c r="O98" s="55" t="s">
        <v>249</v>
      </c>
      <c r="P98" s="34" t="s">
        <v>241</v>
      </c>
      <c r="Q98" s="71">
        <v>3.84</v>
      </c>
      <c r="R98" s="34">
        <v>0</v>
      </c>
      <c r="S98" s="164">
        <f t="shared" si="2"/>
        <v>0</v>
      </c>
      <c r="T98" s="235"/>
      <c r="U98" s="235"/>
      <c r="V98" s="235"/>
      <c r="W98" s="191"/>
      <c r="X98" s="191"/>
      <c r="Y98" s="276"/>
      <c r="Z98" s="186" t="s">
        <v>526</v>
      </c>
      <c r="AA98" s="187"/>
      <c r="AB98" s="188"/>
      <c r="AC98" s="260"/>
    </row>
    <row r="99" spans="1:29" s="5" customFormat="1" ht="81" customHeight="1">
      <c r="A99" s="231" t="s">
        <v>32</v>
      </c>
      <c r="B99" s="234" t="s">
        <v>33</v>
      </c>
      <c r="C99" s="263" t="s">
        <v>40</v>
      </c>
      <c r="D99" s="233" t="s">
        <v>150</v>
      </c>
      <c r="E99" s="233" t="s">
        <v>49</v>
      </c>
      <c r="F99" s="238">
        <v>1</v>
      </c>
      <c r="G99" s="239" t="s">
        <v>84</v>
      </c>
      <c r="H99" s="239" t="s">
        <v>91</v>
      </c>
      <c r="I99" s="239" t="s">
        <v>92</v>
      </c>
      <c r="J99" s="238" t="s">
        <v>37</v>
      </c>
      <c r="K99" s="237">
        <v>15000</v>
      </c>
      <c r="L99" s="250"/>
      <c r="M99" s="235"/>
      <c r="N99" s="235"/>
      <c r="O99" s="35" t="s">
        <v>189</v>
      </c>
      <c r="P99" s="34" t="s">
        <v>250</v>
      </c>
      <c r="Q99" s="36">
        <v>2100</v>
      </c>
      <c r="R99" s="44">
        <v>898</v>
      </c>
      <c r="S99" s="164">
        <f t="shared" si="2"/>
        <v>0.4276190476190476</v>
      </c>
      <c r="T99" s="235" t="s">
        <v>91</v>
      </c>
      <c r="U99" s="235" t="s">
        <v>576</v>
      </c>
      <c r="V99" s="235"/>
      <c r="W99" s="191">
        <v>80000000</v>
      </c>
      <c r="X99" s="191">
        <v>0</v>
      </c>
      <c r="Y99" s="276">
        <f>X99/W99</f>
        <v>0</v>
      </c>
      <c r="Z99" s="44" t="s">
        <v>527</v>
      </c>
      <c r="AA99" s="37" t="s">
        <v>466</v>
      </c>
      <c r="AB99" s="39" t="s">
        <v>528</v>
      </c>
      <c r="AC99" s="260"/>
    </row>
    <row r="100" spans="1:29" s="5" customFormat="1" ht="84" customHeight="1">
      <c r="A100" s="231"/>
      <c r="B100" s="234"/>
      <c r="C100" s="263"/>
      <c r="D100" s="233"/>
      <c r="E100" s="233"/>
      <c r="F100" s="238"/>
      <c r="G100" s="239"/>
      <c r="H100" s="239"/>
      <c r="I100" s="239"/>
      <c r="J100" s="238"/>
      <c r="K100" s="237"/>
      <c r="L100" s="250"/>
      <c r="M100" s="235"/>
      <c r="N100" s="235"/>
      <c r="O100" s="35" t="s">
        <v>360</v>
      </c>
      <c r="P100" s="34" t="s">
        <v>251</v>
      </c>
      <c r="Q100" s="36">
        <v>2450</v>
      </c>
      <c r="R100" s="44">
        <v>755</v>
      </c>
      <c r="S100" s="164">
        <f t="shared" si="2"/>
        <v>0.3081632653061224</v>
      </c>
      <c r="T100" s="235"/>
      <c r="U100" s="235"/>
      <c r="V100" s="235"/>
      <c r="W100" s="191"/>
      <c r="X100" s="191"/>
      <c r="Y100" s="276"/>
      <c r="Z100" s="44" t="s">
        <v>527</v>
      </c>
      <c r="AA100" s="37" t="s">
        <v>466</v>
      </c>
      <c r="AB100" s="39" t="s">
        <v>529</v>
      </c>
      <c r="AC100" s="260"/>
    </row>
    <row r="101" spans="1:29" s="5" customFormat="1" ht="52.5" customHeight="1">
      <c r="A101" s="32" t="s">
        <v>32</v>
      </c>
      <c r="B101" s="45" t="s">
        <v>33</v>
      </c>
      <c r="C101" s="48" t="s">
        <v>41</v>
      </c>
      <c r="D101" s="48" t="s">
        <v>148</v>
      </c>
      <c r="E101" s="49">
        <v>0.8</v>
      </c>
      <c r="F101" s="49">
        <v>0.2</v>
      </c>
      <c r="G101" s="50" t="s">
        <v>70</v>
      </c>
      <c r="H101" s="50" t="s">
        <v>71</v>
      </c>
      <c r="I101" s="50" t="s">
        <v>143</v>
      </c>
      <c r="J101" s="48">
        <v>3</v>
      </c>
      <c r="K101" s="53">
        <v>17</v>
      </c>
      <c r="L101" s="250"/>
      <c r="M101" s="235"/>
      <c r="N101" s="235"/>
      <c r="O101" s="35" t="s">
        <v>361</v>
      </c>
      <c r="P101" s="34" t="s">
        <v>190</v>
      </c>
      <c r="Q101" s="36">
        <v>1</v>
      </c>
      <c r="R101" s="34">
        <v>0</v>
      </c>
      <c r="S101" s="164">
        <f t="shared" si="2"/>
        <v>0</v>
      </c>
      <c r="T101" s="34" t="s">
        <v>71</v>
      </c>
      <c r="U101" s="34" t="s">
        <v>315</v>
      </c>
      <c r="V101" s="235"/>
      <c r="W101" s="176">
        <v>31000000</v>
      </c>
      <c r="X101" s="176">
        <v>11200000</v>
      </c>
      <c r="Y101" s="38">
        <f>X101/W101</f>
        <v>0.36129032258064514</v>
      </c>
      <c r="Z101" s="186" t="s">
        <v>530</v>
      </c>
      <c r="AA101" s="187"/>
      <c r="AB101" s="188"/>
      <c r="AC101" s="260"/>
    </row>
    <row r="102" spans="1:29" s="5" customFormat="1" ht="56.25" customHeight="1">
      <c r="A102" s="231" t="s">
        <v>32</v>
      </c>
      <c r="B102" s="234" t="s">
        <v>33</v>
      </c>
      <c r="C102" s="233" t="s">
        <v>41</v>
      </c>
      <c r="D102" s="233" t="s">
        <v>148</v>
      </c>
      <c r="E102" s="238">
        <v>0.8</v>
      </c>
      <c r="F102" s="238">
        <v>0.2</v>
      </c>
      <c r="G102" s="239" t="s">
        <v>70</v>
      </c>
      <c r="H102" s="239" t="s">
        <v>80</v>
      </c>
      <c r="I102" s="239" t="s">
        <v>81</v>
      </c>
      <c r="J102" s="275">
        <v>2000</v>
      </c>
      <c r="K102" s="237">
        <v>3000</v>
      </c>
      <c r="L102" s="249">
        <v>2020630010018</v>
      </c>
      <c r="M102" s="235" t="s">
        <v>110</v>
      </c>
      <c r="N102" s="235" t="s">
        <v>135</v>
      </c>
      <c r="O102" s="55" t="s">
        <v>362</v>
      </c>
      <c r="P102" s="34" t="s">
        <v>267</v>
      </c>
      <c r="Q102" s="36">
        <v>1200</v>
      </c>
      <c r="R102" s="63">
        <v>390</v>
      </c>
      <c r="S102" s="164">
        <f t="shared" si="2"/>
        <v>0.325</v>
      </c>
      <c r="T102" s="235" t="s">
        <v>294</v>
      </c>
      <c r="U102" s="235" t="s">
        <v>317</v>
      </c>
      <c r="V102" s="235" t="s">
        <v>568</v>
      </c>
      <c r="W102" s="191">
        <v>54845000</v>
      </c>
      <c r="X102" s="191">
        <v>41600000</v>
      </c>
      <c r="Y102" s="276">
        <f>X102/W102</f>
        <v>0.7585012307411797</v>
      </c>
      <c r="Z102" s="63">
        <v>390</v>
      </c>
      <c r="AA102" s="37" t="s">
        <v>466</v>
      </c>
      <c r="AB102" s="39" t="s">
        <v>531</v>
      </c>
      <c r="AC102" s="260" t="s">
        <v>122</v>
      </c>
    </row>
    <row r="103" spans="1:29" s="5" customFormat="1" ht="56.25" customHeight="1">
      <c r="A103" s="231"/>
      <c r="B103" s="234"/>
      <c r="C103" s="233"/>
      <c r="D103" s="233"/>
      <c r="E103" s="238"/>
      <c r="F103" s="238"/>
      <c r="G103" s="239"/>
      <c r="H103" s="239"/>
      <c r="I103" s="239"/>
      <c r="J103" s="275"/>
      <c r="K103" s="237"/>
      <c r="L103" s="249"/>
      <c r="M103" s="235"/>
      <c r="N103" s="235"/>
      <c r="O103" s="55" t="s">
        <v>363</v>
      </c>
      <c r="P103" s="34" t="s">
        <v>268</v>
      </c>
      <c r="Q103" s="36">
        <v>1000</v>
      </c>
      <c r="R103" s="63">
        <v>1000</v>
      </c>
      <c r="S103" s="164">
        <f t="shared" si="2"/>
        <v>1</v>
      </c>
      <c r="T103" s="235"/>
      <c r="U103" s="235"/>
      <c r="V103" s="235"/>
      <c r="W103" s="191"/>
      <c r="X103" s="191"/>
      <c r="Y103" s="276"/>
      <c r="Z103" s="63">
        <v>1000</v>
      </c>
      <c r="AA103" s="37" t="s">
        <v>466</v>
      </c>
      <c r="AB103" s="39" t="s">
        <v>532</v>
      </c>
      <c r="AC103" s="260"/>
    </row>
    <row r="104" spans="1:29" s="5" customFormat="1" ht="75" customHeight="1">
      <c r="A104" s="231"/>
      <c r="B104" s="234"/>
      <c r="C104" s="233"/>
      <c r="D104" s="233"/>
      <c r="E104" s="238"/>
      <c r="F104" s="238"/>
      <c r="G104" s="239"/>
      <c r="H104" s="239"/>
      <c r="I104" s="239"/>
      <c r="J104" s="275"/>
      <c r="K104" s="237"/>
      <c r="L104" s="249"/>
      <c r="M104" s="235"/>
      <c r="N104" s="235"/>
      <c r="O104" s="35" t="s">
        <v>252</v>
      </c>
      <c r="P104" s="34" t="s">
        <v>253</v>
      </c>
      <c r="Q104" s="36">
        <v>200</v>
      </c>
      <c r="R104" s="65">
        <v>34</v>
      </c>
      <c r="S104" s="164">
        <f t="shared" si="2"/>
        <v>0.17</v>
      </c>
      <c r="T104" s="235"/>
      <c r="U104" s="235"/>
      <c r="V104" s="235"/>
      <c r="W104" s="191"/>
      <c r="X104" s="191"/>
      <c r="Y104" s="276"/>
      <c r="Z104" s="44" t="s">
        <v>527</v>
      </c>
      <c r="AA104" s="37" t="s">
        <v>466</v>
      </c>
      <c r="AB104" s="39" t="s">
        <v>533</v>
      </c>
      <c r="AC104" s="260"/>
    </row>
    <row r="105" spans="1:29" s="5" customFormat="1" ht="95.25" customHeight="1">
      <c r="A105" s="32" t="s">
        <v>32</v>
      </c>
      <c r="B105" s="45" t="s">
        <v>33</v>
      </c>
      <c r="C105" s="46" t="s">
        <v>40</v>
      </c>
      <c r="D105" s="47" t="s">
        <v>150</v>
      </c>
      <c r="E105" s="48" t="s">
        <v>49</v>
      </c>
      <c r="F105" s="49">
        <v>1</v>
      </c>
      <c r="G105" s="50" t="s">
        <v>84</v>
      </c>
      <c r="H105" s="50" t="s">
        <v>97</v>
      </c>
      <c r="I105" s="50" t="s">
        <v>98</v>
      </c>
      <c r="J105" s="48">
        <v>0</v>
      </c>
      <c r="K105" s="53">
        <v>1</v>
      </c>
      <c r="L105" s="249"/>
      <c r="M105" s="235"/>
      <c r="N105" s="235"/>
      <c r="O105" s="35" t="s">
        <v>364</v>
      </c>
      <c r="P105" s="34" t="s">
        <v>229</v>
      </c>
      <c r="Q105" s="36">
        <v>1</v>
      </c>
      <c r="R105" s="34">
        <v>0</v>
      </c>
      <c r="S105" s="164">
        <f t="shared" si="2"/>
        <v>0</v>
      </c>
      <c r="T105" s="52" t="s">
        <v>71</v>
      </c>
      <c r="U105" s="54" t="s">
        <v>567</v>
      </c>
      <c r="V105" s="235"/>
      <c r="W105" s="176">
        <v>87000000</v>
      </c>
      <c r="X105" s="176">
        <v>0</v>
      </c>
      <c r="Y105" s="38">
        <f>X105/W105</f>
        <v>0</v>
      </c>
      <c r="Z105" s="186" t="s">
        <v>534</v>
      </c>
      <c r="AA105" s="187"/>
      <c r="AB105" s="188"/>
      <c r="AC105" s="260"/>
    </row>
    <row r="106" spans="1:29" s="5" customFormat="1" ht="51" customHeight="1">
      <c r="A106" s="231" t="s">
        <v>32</v>
      </c>
      <c r="B106" s="230" t="s">
        <v>33</v>
      </c>
      <c r="C106" s="233" t="s">
        <v>41</v>
      </c>
      <c r="D106" s="233" t="s">
        <v>148</v>
      </c>
      <c r="E106" s="238">
        <v>0.8</v>
      </c>
      <c r="F106" s="238">
        <v>0.2</v>
      </c>
      <c r="G106" s="233" t="s">
        <v>70</v>
      </c>
      <c r="H106" s="233" t="s">
        <v>82</v>
      </c>
      <c r="I106" s="233" t="s">
        <v>83</v>
      </c>
      <c r="J106" s="238" t="s">
        <v>37</v>
      </c>
      <c r="K106" s="248">
        <v>14</v>
      </c>
      <c r="L106" s="249">
        <v>2020630010015</v>
      </c>
      <c r="M106" s="235" t="s">
        <v>116</v>
      </c>
      <c r="N106" s="235" t="s">
        <v>123</v>
      </c>
      <c r="O106" s="43" t="s">
        <v>196</v>
      </c>
      <c r="P106" s="34" t="s">
        <v>111</v>
      </c>
      <c r="Q106" s="36">
        <v>3</v>
      </c>
      <c r="R106" s="34">
        <v>1</v>
      </c>
      <c r="S106" s="164">
        <f t="shared" si="2"/>
        <v>0.3333333333333333</v>
      </c>
      <c r="T106" s="235" t="s">
        <v>82</v>
      </c>
      <c r="U106" s="343" t="s">
        <v>318</v>
      </c>
      <c r="V106" s="235" t="s">
        <v>568</v>
      </c>
      <c r="W106" s="346">
        <v>459380000</v>
      </c>
      <c r="X106" s="346">
        <v>163340000</v>
      </c>
      <c r="Y106" s="330">
        <f>X106/W106</f>
        <v>0.35556619791893423</v>
      </c>
      <c r="Z106" s="37" t="s">
        <v>506</v>
      </c>
      <c r="AA106" s="37" t="s">
        <v>466</v>
      </c>
      <c r="AB106" s="39" t="s">
        <v>535</v>
      </c>
      <c r="AC106" s="260" t="s">
        <v>122</v>
      </c>
    </row>
    <row r="107" spans="1:29" s="5" customFormat="1" ht="37.5" customHeight="1">
      <c r="A107" s="231"/>
      <c r="B107" s="230"/>
      <c r="C107" s="233"/>
      <c r="D107" s="233"/>
      <c r="E107" s="238"/>
      <c r="F107" s="238"/>
      <c r="G107" s="233"/>
      <c r="H107" s="233"/>
      <c r="I107" s="233"/>
      <c r="J107" s="238"/>
      <c r="K107" s="248"/>
      <c r="L107" s="249"/>
      <c r="M107" s="235"/>
      <c r="N107" s="235"/>
      <c r="O107" s="43" t="s">
        <v>215</v>
      </c>
      <c r="P107" s="34" t="s">
        <v>242</v>
      </c>
      <c r="Q107" s="36">
        <v>2</v>
      </c>
      <c r="R107" s="34">
        <v>0</v>
      </c>
      <c r="S107" s="164">
        <f t="shared" si="2"/>
        <v>0</v>
      </c>
      <c r="T107" s="235"/>
      <c r="U107" s="344"/>
      <c r="V107" s="235"/>
      <c r="W107" s="347"/>
      <c r="X107" s="347"/>
      <c r="Y107" s="331"/>
      <c r="Z107" s="186" t="s">
        <v>536</v>
      </c>
      <c r="AA107" s="187"/>
      <c r="AB107" s="188"/>
      <c r="AC107" s="260"/>
    </row>
    <row r="108" spans="1:29" s="5" customFormat="1" ht="37.5" customHeight="1">
      <c r="A108" s="231"/>
      <c r="B108" s="230"/>
      <c r="C108" s="233"/>
      <c r="D108" s="233"/>
      <c r="E108" s="238"/>
      <c r="F108" s="238"/>
      <c r="G108" s="233"/>
      <c r="H108" s="233"/>
      <c r="I108" s="233"/>
      <c r="J108" s="238"/>
      <c r="K108" s="248"/>
      <c r="L108" s="249"/>
      <c r="M108" s="235"/>
      <c r="N108" s="235"/>
      <c r="O108" s="43" t="s">
        <v>192</v>
      </c>
      <c r="P108" s="34" t="s">
        <v>193</v>
      </c>
      <c r="Q108" s="71">
        <v>0.6</v>
      </c>
      <c r="R108" s="72">
        <v>0.2875</v>
      </c>
      <c r="S108" s="164">
        <f t="shared" si="2"/>
        <v>0.47916666666666663</v>
      </c>
      <c r="T108" s="235"/>
      <c r="U108" s="344"/>
      <c r="V108" s="235"/>
      <c r="W108" s="347"/>
      <c r="X108" s="347"/>
      <c r="Y108" s="331"/>
      <c r="Z108" s="37" t="s">
        <v>506</v>
      </c>
      <c r="AA108" s="37" t="s">
        <v>466</v>
      </c>
      <c r="AB108" s="39" t="s">
        <v>537</v>
      </c>
      <c r="AC108" s="260"/>
    </row>
    <row r="109" spans="1:29" s="5" customFormat="1" ht="37.5" customHeight="1">
      <c r="A109" s="231"/>
      <c r="B109" s="230"/>
      <c r="C109" s="233"/>
      <c r="D109" s="233"/>
      <c r="E109" s="238"/>
      <c r="F109" s="238"/>
      <c r="G109" s="233"/>
      <c r="H109" s="233"/>
      <c r="I109" s="233"/>
      <c r="J109" s="238"/>
      <c r="K109" s="248"/>
      <c r="L109" s="249"/>
      <c r="M109" s="235"/>
      <c r="N109" s="235"/>
      <c r="O109" s="43" t="s">
        <v>194</v>
      </c>
      <c r="P109" s="34" t="s">
        <v>173</v>
      </c>
      <c r="Q109" s="36">
        <v>12</v>
      </c>
      <c r="R109" s="34">
        <v>3</v>
      </c>
      <c r="S109" s="164">
        <f t="shared" si="2"/>
        <v>0.25</v>
      </c>
      <c r="T109" s="235"/>
      <c r="U109" s="344"/>
      <c r="V109" s="235"/>
      <c r="W109" s="347"/>
      <c r="X109" s="347"/>
      <c r="Y109" s="331"/>
      <c r="Z109" s="37" t="s">
        <v>506</v>
      </c>
      <c r="AA109" s="37" t="s">
        <v>466</v>
      </c>
      <c r="AB109" s="39" t="s">
        <v>538</v>
      </c>
      <c r="AC109" s="260"/>
    </row>
    <row r="110" spans="1:29" s="5" customFormat="1" ht="37.5" customHeight="1">
      <c r="A110" s="231"/>
      <c r="B110" s="230"/>
      <c r="C110" s="233"/>
      <c r="D110" s="233"/>
      <c r="E110" s="238"/>
      <c r="F110" s="238"/>
      <c r="G110" s="233"/>
      <c r="H110" s="233"/>
      <c r="I110" s="233"/>
      <c r="J110" s="238"/>
      <c r="K110" s="248"/>
      <c r="L110" s="249"/>
      <c r="M110" s="235"/>
      <c r="N110" s="235"/>
      <c r="O110" s="43" t="s">
        <v>195</v>
      </c>
      <c r="P110" s="34" t="s">
        <v>254</v>
      </c>
      <c r="Q110" s="36">
        <v>12</v>
      </c>
      <c r="R110" s="34">
        <v>3</v>
      </c>
      <c r="S110" s="164">
        <f t="shared" si="2"/>
        <v>0.25</v>
      </c>
      <c r="T110" s="235"/>
      <c r="U110" s="345"/>
      <c r="V110" s="235"/>
      <c r="W110" s="348"/>
      <c r="X110" s="348"/>
      <c r="Y110" s="332"/>
      <c r="Z110" s="37" t="s">
        <v>506</v>
      </c>
      <c r="AA110" s="37" t="s">
        <v>466</v>
      </c>
      <c r="AB110" s="39" t="s">
        <v>539</v>
      </c>
      <c r="AC110" s="260"/>
    </row>
    <row r="111" spans="1:29" s="5" customFormat="1" ht="37.5" customHeight="1">
      <c r="A111" s="231"/>
      <c r="B111" s="230"/>
      <c r="C111" s="233"/>
      <c r="D111" s="233"/>
      <c r="E111" s="238"/>
      <c r="F111" s="238"/>
      <c r="G111" s="233"/>
      <c r="H111" s="233"/>
      <c r="I111" s="233"/>
      <c r="J111" s="238"/>
      <c r="K111" s="248"/>
      <c r="L111" s="249"/>
      <c r="M111" s="235"/>
      <c r="N111" s="235"/>
      <c r="O111" s="43" t="s">
        <v>206</v>
      </c>
      <c r="P111" s="34" t="s">
        <v>255</v>
      </c>
      <c r="Q111" s="36">
        <v>12</v>
      </c>
      <c r="R111" s="34">
        <v>3</v>
      </c>
      <c r="S111" s="164">
        <f t="shared" si="2"/>
        <v>0.25</v>
      </c>
      <c r="T111" s="235"/>
      <c r="U111" s="343" t="s">
        <v>569</v>
      </c>
      <c r="V111" s="235"/>
      <c r="W111" s="346">
        <v>0</v>
      </c>
      <c r="X111" s="346">
        <v>0</v>
      </c>
      <c r="Y111" s="330">
        <v>0</v>
      </c>
      <c r="Z111" s="37" t="s">
        <v>506</v>
      </c>
      <c r="AA111" s="37" t="s">
        <v>466</v>
      </c>
      <c r="AB111" s="39" t="s">
        <v>540</v>
      </c>
      <c r="AC111" s="260"/>
    </row>
    <row r="112" spans="1:29" s="5" customFormat="1" ht="37.5" customHeight="1">
      <c r="A112" s="231"/>
      <c r="B112" s="230"/>
      <c r="C112" s="233"/>
      <c r="D112" s="233"/>
      <c r="E112" s="238"/>
      <c r="F112" s="238"/>
      <c r="G112" s="233"/>
      <c r="H112" s="233"/>
      <c r="I112" s="233"/>
      <c r="J112" s="238"/>
      <c r="K112" s="248"/>
      <c r="L112" s="249"/>
      <c r="M112" s="235"/>
      <c r="N112" s="235"/>
      <c r="O112" s="43" t="s">
        <v>216</v>
      </c>
      <c r="P112" s="34" t="s">
        <v>256</v>
      </c>
      <c r="Q112" s="36">
        <v>2</v>
      </c>
      <c r="R112" s="34">
        <v>0</v>
      </c>
      <c r="S112" s="164">
        <f t="shared" si="2"/>
        <v>0</v>
      </c>
      <c r="T112" s="235"/>
      <c r="U112" s="344"/>
      <c r="V112" s="235"/>
      <c r="W112" s="347"/>
      <c r="X112" s="347"/>
      <c r="Y112" s="331"/>
      <c r="Z112" s="186" t="s">
        <v>541</v>
      </c>
      <c r="AA112" s="187"/>
      <c r="AB112" s="188"/>
      <c r="AC112" s="260"/>
    </row>
    <row r="113" spans="1:29" s="5" customFormat="1" ht="57" customHeight="1">
      <c r="A113" s="231"/>
      <c r="B113" s="230"/>
      <c r="C113" s="233"/>
      <c r="D113" s="233"/>
      <c r="E113" s="238"/>
      <c r="F113" s="238"/>
      <c r="G113" s="233"/>
      <c r="H113" s="233"/>
      <c r="I113" s="233"/>
      <c r="J113" s="238"/>
      <c r="K113" s="248"/>
      <c r="L113" s="249"/>
      <c r="M113" s="235"/>
      <c r="N113" s="235"/>
      <c r="O113" s="43" t="s">
        <v>217</v>
      </c>
      <c r="P113" s="34" t="s">
        <v>257</v>
      </c>
      <c r="Q113" s="36">
        <v>2</v>
      </c>
      <c r="R113" s="34">
        <v>0</v>
      </c>
      <c r="S113" s="164">
        <f t="shared" si="2"/>
        <v>0</v>
      </c>
      <c r="T113" s="235"/>
      <c r="U113" s="344"/>
      <c r="V113" s="235"/>
      <c r="W113" s="347"/>
      <c r="X113" s="347"/>
      <c r="Y113" s="331"/>
      <c r="Z113" s="186" t="s">
        <v>541</v>
      </c>
      <c r="AA113" s="187"/>
      <c r="AB113" s="188"/>
      <c r="AC113" s="260"/>
    </row>
    <row r="114" spans="1:29" s="5" customFormat="1" ht="48.75" customHeight="1">
      <c r="A114" s="231"/>
      <c r="B114" s="230"/>
      <c r="C114" s="233"/>
      <c r="D114" s="233"/>
      <c r="E114" s="238"/>
      <c r="F114" s="238"/>
      <c r="G114" s="233"/>
      <c r="H114" s="233"/>
      <c r="I114" s="233"/>
      <c r="J114" s="238"/>
      <c r="K114" s="248"/>
      <c r="L114" s="249"/>
      <c r="M114" s="235"/>
      <c r="N114" s="235"/>
      <c r="O114" s="43" t="s">
        <v>321</v>
      </c>
      <c r="P114" s="34" t="s">
        <v>322</v>
      </c>
      <c r="Q114" s="36">
        <v>1</v>
      </c>
      <c r="R114" s="34">
        <v>0</v>
      </c>
      <c r="S114" s="164">
        <f t="shared" si="2"/>
        <v>0</v>
      </c>
      <c r="T114" s="235"/>
      <c r="U114" s="345"/>
      <c r="V114" s="235"/>
      <c r="W114" s="348"/>
      <c r="X114" s="348"/>
      <c r="Y114" s="332"/>
      <c r="Z114" s="186" t="s">
        <v>542</v>
      </c>
      <c r="AA114" s="187"/>
      <c r="AB114" s="188"/>
      <c r="AC114" s="260"/>
    </row>
    <row r="115" spans="1:29" s="5" customFormat="1" ht="48" customHeight="1">
      <c r="A115" s="231" t="s">
        <v>32</v>
      </c>
      <c r="B115" s="234" t="s">
        <v>33</v>
      </c>
      <c r="C115" s="263" t="s">
        <v>40</v>
      </c>
      <c r="D115" s="233" t="s">
        <v>150</v>
      </c>
      <c r="E115" s="233" t="s">
        <v>49</v>
      </c>
      <c r="F115" s="238">
        <v>1</v>
      </c>
      <c r="G115" s="239" t="s">
        <v>84</v>
      </c>
      <c r="H115" s="239" t="s">
        <v>95</v>
      </c>
      <c r="I115" s="239" t="s">
        <v>96</v>
      </c>
      <c r="J115" s="238">
        <v>1</v>
      </c>
      <c r="K115" s="262">
        <v>1</v>
      </c>
      <c r="L115" s="249">
        <v>2020630010014</v>
      </c>
      <c r="M115" s="235" t="s">
        <v>120</v>
      </c>
      <c r="N115" s="235" t="s">
        <v>136</v>
      </c>
      <c r="O115" s="35" t="s">
        <v>201</v>
      </c>
      <c r="P115" s="34" t="s">
        <v>111</v>
      </c>
      <c r="Q115" s="36">
        <v>4</v>
      </c>
      <c r="R115" s="34">
        <v>1</v>
      </c>
      <c r="S115" s="164">
        <f t="shared" si="2"/>
        <v>0.25</v>
      </c>
      <c r="T115" s="235" t="s">
        <v>295</v>
      </c>
      <c r="U115" s="235" t="s">
        <v>319</v>
      </c>
      <c r="V115" s="235" t="s">
        <v>279</v>
      </c>
      <c r="W115" s="191">
        <v>150000000</v>
      </c>
      <c r="X115" s="191">
        <v>42800000</v>
      </c>
      <c r="Y115" s="276">
        <f>X115/W115</f>
        <v>0.2853333333333333</v>
      </c>
      <c r="Z115" s="37" t="s">
        <v>506</v>
      </c>
      <c r="AA115" s="37" t="s">
        <v>466</v>
      </c>
      <c r="AB115" s="39" t="s">
        <v>543</v>
      </c>
      <c r="AC115" s="260" t="s">
        <v>122</v>
      </c>
    </row>
    <row r="116" spans="1:29" s="5" customFormat="1" ht="47.25" customHeight="1">
      <c r="A116" s="231"/>
      <c r="B116" s="234"/>
      <c r="C116" s="263"/>
      <c r="D116" s="233"/>
      <c r="E116" s="233"/>
      <c r="F116" s="238"/>
      <c r="G116" s="239"/>
      <c r="H116" s="239"/>
      <c r="I116" s="239"/>
      <c r="J116" s="238"/>
      <c r="K116" s="262"/>
      <c r="L116" s="249"/>
      <c r="M116" s="235"/>
      <c r="N116" s="235"/>
      <c r="O116" s="35" t="s">
        <v>197</v>
      </c>
      <c r="P116" s="34" t="s">
        <v>171</v>
      </c>
      <c r="Q116" s="36">
        <v>1</v>
      </c>
      <c r="R116" s="61">
        <v>1</v>
      </c>
      <c r="S116" s="164">
        <f t="shared" si="2"/>
        <v>1</v>
      </c>
      <c r="T116" s="235"/>
      <c r="U116" s="235"/>
      <c r="V116" s="235"/>
      <c r="W116" s="191"/>
      <c r="X116" s="191"/>
      <c r="Y116" s="276"/>
      <c r="Z116" s="37" t="s">
        <v>506</v>
      </c>
      <c r="AA116" s="37" t="s">
        <v>466</v>
      </c>
      <c r="AB116" s="39" t="s">
        <v>544</v>
      </c>
      <c r="AC116" s="260"/>
    </row>
    <row r="117" spans="1:29" s="5" customFormat="1" ht="47.25" customHeight="1">
      <c r="A117" s="231"/>
      <c r="B117" s="234"/>
      <c r="C117" s="263"/>
      <c r="D117" s="233"/>
      <c r="E117" s="233"/>
      <c r="F117" s="238"/>
      <c r="G117" s="239"/>
      <c r="H117" s="239"/>
      <c r="I117" s="239"/>
      <c r="J117" s="238"/>
      <c r="K117" s="262"/>
      <c r="L117" s="249"/>
      <c r="M117" s="235"/>
      <c r="N117" s="235"/>
      <c r="O117" s="35" t="s">
        <v>218</v>
      </c>
      <c r="P117" s="34" t="s">
        <v>223</v>
      </c>
      <c r="Q117" s="36">
        <v>6</v>
      </c>
      <c r="R117" s="34">
        <v>1</v>
      </c>
      <c r="S117" s="164">
        <f t="shared" si="2"/>
        <v>0.16666666666666666</v>
      </c>
      <c r="T117" s="235"/>
      <c r="U117" s="235"/>
      <c r="V117" s="235"/>
      <c r="W117" s="191"/>
      <c r="X117" s="191"/>
      <c r="Y117" s="276"/>
      <c r="Z117" s="37" t="s">
        <v>506</v>
      </c>
      <c r="AA117" s="37" t="s">
        <v>466</v>
      </c>
      <c r="AB117" s="39" t="s">
        <v>545</v>
      </c>
      <c r="AC117" s="260"/>
    </row>
    <row r="118" spans="1:29" s="5" customFormat="1" ht="47.25" customHeight="1">
      <c r="A118" s="231"/>
      <c r="B118" s="234"/>
      <c r="C118" s="263"/>
      <c r="D118" s="233"/>
      <c r="E118" s="233"/>
      <c r="F118" s="238"/>
      <c r="G118" s="239"/>
      <c r="H118" s="239"/>
      <c r="I118" s="239"/>
      <c r="J118" s="238"/>
      <c r="K118" s="262"/>
      <c r="L118" s="249"/>
      <c r="M118" s="235"/>
      <c r="N118" s="235"/>
      <c r="O118" s="35" t="s">
        <v>198</v>
      </c>
      <c r="P118" s="34" t="s">
        <v>224</v>
      </c>
      <c r="Q118" s="36">
        <v>4</v>
      </c>
      <c r="R118" s="34">
        <v>1</v>
      </c>
      <c r="S118" s="164">
        <f t="shared" si="2"/>
        <v>0.25</v>
      </c>
      <c r="T118" s="235"/>
      <c r="U118" s="235"/>
      <c r="V118" s="235"/>
      <c r="W118" s="191"/>
      <c r="X118" s="191"/>
      <c r="Y118" s="276"/>
      <c r="Z118" s="37" t="s">
        <v>506</v>
      </c>
      <c r="AA118" s="37" t="s">
        <v>466</v>
      </c>
      <c r="AB118" s="39" t="s">
        <v>546</v>
      </c>
      <c r="AC118" s="260"/>
    </row>
    <row r="119" spans="1:29" s="5" customFormat="1" ht="47.25" customHeight="1">
      <c r="A119" s="231"/>
      <c r="B119" s="234"/>
      <c r="C119" s="263"/>
      <c r="D119" s="233"/>
      <c r="E119" s="233"/>
      <c r="F119" s="238"/>
      <c r="G119" s="239"/>
      <c r="H119" s="239"/>
      <c r="I119" s="239"/>
      <c r="J119" s="238"/>
      <c r="K119" s="262"/>
      <c r="L119" s="249"/>
      <c r="M119" s="235"/>
      <c r="N119" s="235"/>
      <c r="O119" s="35" t="s">
        <v>199</v>
      </c>
      <c r="P119" s="34" t="s">
        <v>258</v>
      </c>
      <c r="Q119" s="36">
        <v>4</v>
      </c>
      <c r="R119" s="34">
        <v>1</v>
      </c>
      <c r="S119" s="164">
        <f t="shared" si="2"/>
        <v>0.25</v>
      </c>
      <c r="T119" s="235"/>
      <c r="U119" s="235"/>
      <c r="V119" s="235"/>
      <c r="W119" s="191"/>
      <c r="X119" s="191"/>
      <c r="Y119" s="276"/>
      <c r="Z119" s="37" t="s">
        <v>506</v>
      </c>
      <c r="AA119" s="37" t="s">
        <v>466</v>
      </c>
      <c r="AB119" s="39" t="s">
        <v>547</v>
      </c>
      <c r="AC119" s="260"/>
    </row>
    <row r="120" spans="1:29" s="5" customFormat="1" ht="47.25" customHeight="1">
      <c r="A120" s="231"/>
      <c r="B120" s="234"/>
      <c r="C120" s="263"/>
      <c r="D120" s="233"/>
      <c r="E120" s="233"/>
      <c r="F120" s="238"/>
      <c r="G120" s="239"/>
      <c r="H120" s="239"/>
      <c r="I120" s="239"/>
      <c r="J120" s="238"/>
      <c r="K120" s="262"/>
      <c r="L120" s="249"/>
      <c r="M120" s="235"/>
      <c r="N120" s="235"/>
      <c r="O120" s="35" t="s">
        <v>200</v>
      </c>
      <c r="P120" s="34" t="s">
        <v>259</v>
      </c>
      <c r="Q120" s="36">
        <v>200</v>
      </c>
      <c r="R120" s="73">
        <v>73</v>
      </c>
      <c r="S120" s="164">
        <f t="shared" si="2"/>
        <v>0.365</v>
      </c>
      <c r="T120" s="235"/>
      <c r="U120" s="235"/>
      <c r="V120" s="235"/>
      <c r="W120" s="191"/>
      <c r="X120" s="191"/>
      <c r="Y120" s="276"/>
      <c r="Z120" s="37" t="s">
        <v>506</v>
      </c>
      <c r="AA120" s="37" t="s">
        <v>466</v>
      </c>
      <c r="AB120" s="39" t="s">
        <v>548</v>
      </c>
      <c r="AC120" s="260"/>
    </row>
    <row r="121" spans="1:29" s="5" customFormat="1" ht="87" customHeight="1">
      <c r="A121" s="32" t="s">
        <v>32</v>
      </c>
      <c r="B121" s="45" t="s">
        <v>33</v>
      </c>
      <c r="C121" s="48" t="s">
        <v>41</v>
      </c>
      <c r="D121" s="47" t="s">
        <v>148</v>
      </c>
      <c r="E121" s="49">
        <v>0.8</v>
      </c>
      <c r="F121" s="49">
        <v>0.2</v>
      </c>
      <c r="G121" s="50" t="s">
        <v>70</v>
      </c>
      <c r="H121" s="50" t="s">
        <v>71</v>
      </c>
      <c r="I121" s="50" t="s">
        <v>143</v>
      </c>
      <c r="J121" s="48">
        <v>3</v>
      </c>
      <c r="K121" s="53">
        <v>17</v>
      </c>
      <c r="L121" s="249"/>
      <c r="M121" s="235"/>
      <c r="N121" s="235"/>
      <c r="O121" s="35" t="s">
        <v>365</v>
      </c>
      <c r="P121" s="34" t="s">
        <v>229</v>
      </c>
      <c r="Q121" s="36">
        <v>1</v>
      </c>
      <c r="R121" s="34">
        <v>0</v>
      </c>
      <c r="S121" s="164">
        <f t="shared" si="2"/>
        <v>0</v>
      </c>
      <c r="T121" s="52" t="s">
        <v>71</v>
      </c>
      <c r="U121" s="54" t="s">
        <v>570</v>
      </c>
      <c r="V121" s="235"/>
      <c r="W121" s="176">
        <v>372500</v>
      </c>
      <c r="X121" s="176">
        <v>0</v>
      </c>
      <c r="Y121" s="38">
        <f>X121/W121</f>
        <v>0</v>
      </c>
      <c r="Z121" s="186" t="s">
        <v>549</v>
      </c>
      <c r="AA121" s="187"/>
      <c r="AB121" s="188"/>
      <c r="AC121" s="260"/>
    </row>
    <row r="122" spans="1:29" s="5" customFormat="1" ht="78" customHeight="1">
      <c r="A122" s="231" t="s">
        <v>32</v>
      </c>
      <c r="B122" s="230" t="s">
        <v>33</v>
      </c>
      <c r="C122" s="233" t="s">
        <v>41</v>
      </c>
      <c r="D122" s="233" t="s">
        <v>148</v>
      </c>
      <c r="E122" s="233" t="s">
        <v>49</v>
      </c>
      <c r="F122" s="238">
        <v>1</v>
      </c>
      <c r="G122" s="233" t="s">
        <v>84</v>
      </c>
      <c r="H122" s="233" t="s">
        <v>144</v>
      </c>
      <c r="I122" s="233" t="s">
        <v>145</v>
      </c>
      <c r="J122" s="238" t="s">
        <v>37</v>
      </c>
      <c r="K122" s="262">
        <v>0.6</v>
      </c>
      <c r="L122" s="250" t="s">
        <v>283</v>
      </c>
      <c r="M122" s="235" t="s">
        <v>115</v>
      </c>
      <c r="N122" s="235" t="s">
        <v>146</v>
      </c>
      <c r="O122" s="35" t="s">
        <v>366</v>
      </c>
      <c r="P122" s="34" t="s">
        <v>219</v>
      </c>
      <c r="Q122" s="36">
        <v>350</v>
      </c>
      <c r="R122" s="44">
        <v>92</v>
      </c>
      <c r="S122" s="164">
        <f t="shared" si="2"/>
        <v>0.26285714285714284</v>
      </c>
      <c r="T122" s="235" t="s">
        <v>296</v>
      </c>
      <c r="U122" s="235" t="s">
        <v>325</v>
      </c>
      <c r="V122" s="235" t="s">
        <v>571</v>
      </c>
      <c r="W122" s="191">
        <v>152000000</v>
      </c>
      <c r="X122" s="191">
        <v>27600000</v>
      </c>
      <c r="Y122" s="276">
        <f>X122/W122</f>
        <v>0.18157894736842106</v>
      </c>
      <c r="Z122" s="44">
        <v>92</v>
      </c>
      <c r="AA122" s="37" t="s">
        <v>466</v>
      </c>
      <c r="AB122" s="39" t="s">
        <v>550</v>
      </c>
      <c r="AC122" s="260" t="s">
        <v>122</v>
      </c>
    </row>
    <row r="123" spans="1:29" s="5" customFormat="1" ht="81" customHeight="1">
      <c r="A123" s="231"/>
      <c r="B123" s="230"/>
      <c r="C123" s="233"/>
      <c r="D123" s="233"/>
      <c r="E123" s="233"/>
      <c r="F123" s="238"/>
      <c r="G123" s="233"/>
      <c r="H123" s="233"/>
      <c r="I123" s="233"/>
      <c r="J123" s="238"/>
      <c r="K123" s="262"/>
      <c r="L123" s="250"/>
      <c r="M123" s="235"/>
      <c r="N123" s="235"/>
      <c r="O123" s="35" t="s">
        <v>367</v>
      </c>
      <c r="P123" s="34" t="s">
        <v>260</v>
      </c>
      <c r="Q123" s="36">
        <v>1500</v>
      </c>
      <c r="R123" s="44">
        <v>260</v>
      </c>
      <c r="S123" s="164">
        <f t="shared" si="2"/>
        <v>0.17333333333333334</v>
      </c>
      <c r="T123" s="235"/>
      <c r="U123" s="235"/>
      <c r="V123" s="235"/>
      <c r="W123" s="191"/>
      <c r="X123" s="191"/>
      <c r="Y123" s="276"/>
      <c r="Z123" s="44">
        <v>260</v>
      </c>
      <c r="AA123" s="37" t="s">
        <v>466</v>
      </c>
      <c r="AB123" s="39" t="s">
        <v>551</v>
      </c>
      <c r="AC123" s="260"/>
    </row>
    <row r="124" spans="1:29" s="5" customFormat="1" ht="81" customHeight="1">
      <c r="A124" s="231"/>
      <c r="B124" s="230"/>
      <c r="C124" s="233"/>
      <c r="D124" s="233"/>
      <c r="E124" s="233"/>
      <c r="F124" s="238"/>
      <c r="G124" s="233"/>
      <c r="H124" s="233"/>
      <c r="I124" s="233"/>
      <c r="J124" s="238"/>
      <c r="K124" s="262"/>
      <c r="L124" s="250"/>
      <c r="M124" s="235"/>
      <c r="N124" s="235"/>
      <c r="O124" s="35" t="s">
        <v>342</v>
      </c>
      <c r="P124" s="34" t="s">
        <v>343</v>
      </c>
      <c r="Q124" s="36">
        <v>1500</v>
      </c>
      <c r="R124" s="44">
        <v>872</v>
      </c>
      <c r="S124" s="164">
        <f t="shared" si="2"/>
        <v>0.5813333333333334</v>
      </c>
      <c r="T124" s="235"/>
      <c r="U124" s="235"/>
      <c r="V124" s="235"/>
      <c r="W124" s="191"/>
      <c r="X124" s="191"/>
      <c r="Y124" s="276"/>
      <c r="Z124" s="44">
        <v>872</v>
      </c>
      <c r="AA124" s="37" t="s">
        <v>466</v>
      </c>
      <c r="AB124" s="39" t="s">
        <v>552</v>
      </c>
      <c r="AC124" s="260"/>
    </row>
    <row r="125" spans="1:29" s="5" customFormat="1" ht="64.5" customHeight="1">
      <c r="A125" s="231"/>
      <c r="B125" s="230"/>
      <c r="C125" s="233"/>
      <c r="D125" s="233"/>
      <c r="E125" s="233"/>
      <c r="F125" s="238"/>
      <c r="G125" s="233"/>
      <c r="H125" s="233"/>
      <c r="I125" s="233"/>
      <c r="J125" s="238"/>
      <c r="K125" s="262"/>
      <c r="L125" s="250"/>
      <c r="M125" s="235"/>
      <c r="N125" s="235"/>
      <c r="O125" s="74" t="s">
        <v>368</v>
      </c>
      <c r="P125" s="34" t="s">
        <v>241</v>
      </c>
      <c r="Q125" s="75">
        <v>6</v>
      </c>
      <c r="R125" s="76">
        <v>1</v>
      </c>
      <c r="S125" s="164">
        <f t="shared" si="2"/>
        <v>0.16666666666666666</v>
      </c>
      <c r="T125" s="235"/>
      <c r="U125" s="235"/>
      <c r="V125" s="235"/>
      <c r="W125" s="191"/>
      <c r="X125" s="191"/>
      <c r="Y125" s="276"/>
      <c r="Z125" s="37" t="s">
        <v>506</v>
      </c>
      <c r="AA125" s="37" t="s">
        <v>466</v>
      </c>
      <c r="AB125" s="39" t="s">
        <v>553</v>
      </c>
      <c r="AC125" s="260"/>
    </row>
    <row r="126" spans="1:29" s="5" customFormat="1" ht="64.5" customHeight="1">
      <c r="A126" s="231" t="s">
        <v>32</v>
      </c>
      <c r="B126" s="230" t="s">
        <v>103</v>
      </c>
      <c r="C126" s="233" t="s">
        <v>34</v>
      </c>
      <c r="D126" s="278" t="s">
        <v>151</v>
      </c>
      <c r="E126" s="280">
        <v>1</v>
      </c>
      <c r="F126" s="280">
        <v>1</v>
      </c>
      <c r="G126" s="233" t="s">
        <v>35</v>
      </c>
      <c r="H126" s="233" t="s">
        <v>104</v>
      </c>
      <c r="I126" s="233" t="s">
        <v>105</v>
      </c>
      <c r="J126" s="280">
        <v>1</v>
      </c>
      <c r="K126" s="290">
        <v>1</v>
      </c>
      <c r="L126" s="272">
        <v>2020630010029</v>
      </c>
      <c r="M126" s="266" t="s">
        <v>155</v>
      </c>
      <c r="N126" s="235" t="s">
        <v>156</v>
      </c>
      <c r="O126" s="74" t="s">
        <v>375</v>
      </c>
      <c r="P126" s="34" t="s">
        <v>127</v>
      </c>
      <c r="Q126" s="71">
        <v>2</v>
      </c>
      <c r="R126" s="34">
        <v>12</v>
      </c>
      <c r="S126" s="164">
        <v>1</v>
      </c>
      <c r="T126" s="266" t="s">
        <v>297</v>
      </c>
      <c r="U126" s="268" t="s">
        <v>320</v>
      </c>
      <c r="V126" s="235" t="s">
        <v>284</v>
      </c>
      <c r="W126" s="191">
        <v>1886151259</v>
      </c>
      <c r="X126" s="191">
        <v>923783102</v>
      </c>
      <c r="Y126" s="276">
        <f>X126/W126</f>
        <v>0.4897714844406336</v>
      </c>
      <c r="Z126" s="37" t="s">
        <v>573</v>
      </c>
      <c r="AA126" s="37" t="s">
        <v>466</v>
      </c>
      <c r="AB126" s="340" t="s">
        <v>572</v>
      </c>
      <c r="AC126" s="260" t="s">
        <v>378</v>
      </c>
    </row>
    <row r="127" spans="1:29" s="5" customFormat="1" ht="64.5" customHeight="1">
      <c r="A127" s="231"/>
      <c r="B127" s="230"/>
      <c r="C127" s="233"/>
      <c r="D127" s="278"/>
      <c r="E127" s="280"/>
      <c r="F127" s="280"/>
      <c r="G127" s="233"/>
      <c r="H127" s="233"/>
      <c r="I127" s="233"/>
      <c r="J127" s="280"/>
      <c r="K127" s="290"/>
      <c r="L127" s="272"/>
      <c r="M127" s="235"/>
      <c r="N127" s="235"/>
      <c r="O127" s="43" t="s">
        <v>376</v>
      </c>
      <c r="P127" s="34" t="s">
        <v>335</v>
      </c>
      <c r="Q127" s="71">
        <v>2</v>
      </c>
      <c r="R127" s="34">
        <v>12</v>
      </c>
      <c r="S127" s="164">
        <v>1</v>
      </c>
      <c r="T127" s="266"/>
      <c r="U127" s="268"/>
      <c r="V127" s="235"/>
      <c r="W127" s="191"/>
      <c r="X127" s="191"/>
      <c r="Y127" s="276"/>
      <c r="Z127" s="37" t="s">
        <v>573</v>
      </c>
      <c r="AA127" s="37" t="s">
        <v>466</v>
      </c>
      <c r="AB127" s="341"/>
      <c r="AC127" s="260"/>
    </row>
    <row r="128" spans="1:29" s="5" customFormat="1" ht="78" customHeight="1">
      <c r="A128" s="231"/>
      <c r="B128" s="230"/>
      <c r="C128" s="233"/>
      <c r="D128" s="278"/>
      <c r="E128" s="280"/>
      <c r="F128" s="280"/>
      <c r="G128" s="233"/>
      <c r="H128" s="233"/>
      <c r="I128" s="233"/>
      <c r="J128" s="280"/>
      <c r="K128" s="290"/>
      <c r="L128" s="272"/>
      <c r="M128" s="235"/>
      <c r="N128" s="235"/>
      <c r="O128" s="77" t="s">
        <v>377</v>
      </c>
      <c r="P128" s="34" t="s">
        <v>343</v>
      </c>
      <c r="Q128" s="71">
        <v>15</v>
      </c>
      <c r="R128" s="34">
        <v>12</v>
      </c>
      <c r="S128" s="164">
        <f>R128/Q128</f>
        <v>0.8</v>
      </c>
      <c r="T128" s="266"/>
      <c r="U128" s="268"/>
      <c r="V128" s="235"/>
      <c r="W128" s="191"/>
      <c r="X128" s="191"/>
      <c r="Y128" s="276"/>
      <c r="Z128" s="37" t="s">
        <v>573</v>
      </c>
      <c r="AA128" s="37" t="s">
        <v>466</v>
      </c>
      <c r="AB128" s="341"/>
      <c r="AC128" s="260"/>
    </row>
    <row r="129" spans="1:29" s="5" customFormat="1" ht="78" customHeight="1" thickBot="1">
      <c r="A129" s="285"/>
      <c r="B129" s="286"/>
      <c r="C129" s="277"/>
      <c r="D129" s="279"/>
      <c r="E129" s="281"/>
      <c r="F129" s="281"/>
      <c r="G129" s="277"/>
      <c r="H129" s="277"/>
      <c r="I129" s="277"/>
      <c r="J129" s="281"/>
      <c r="K129" s="291"/>
      <c r="L129" s="273"/>
      <c r="M129" s="265"/>
      <c r="N129" s="265"/>
      <c r="O129" s="79" t="s">
        <v>415</v>
      </c>
      <c r="P129" s="78" t="s">
        <v>414</v>
      </c>
      <c r="Q129" s="80">
        <v>15</v>
      </c>
      <c r="R129" s="81">
        <v>12</v>
      </c>
      <c r="S129" s="170">
        <f t="shared" si="2"/>
        <v>0.8</v>
      </c>
      <c r="T129" s="267"/>
      <c r="U129" s="269"/>
      <c r="V129" s="265"/>
      <c r="W129" s="270"/>
      <c r="X129" s="270"/>
      <c r="Y129" s="329"/>
      <c r="Z129" s="37" t="s">
        <v>573</v>
      </c>
      <c r="AA129" s="37" t="s">
        <v>466</v>
      </c>
      <c r="AB129" s="342"/>
      <c r="AC129" s="264"/>
    </row>
    <row r="130" spans="1:29" ht="15" customHeight="1" thickBot="1">
      <c r="A130" s="21" t="s">
        <v>12</v>
      </c>
      <c r="B130" s="22"/>
      <c r="C130" s="22"/>
      <c r="D130" s="22"/>
      <c r="E130" s="22"/>
      <c r="F130" s="22"/>
      <c r="G130" s="22"/>
      <c r="H130" s="22"/>
      <c r="I130" s="22"/>
      <c r="J130" s="22"/>
      <c r="K130" s="22"/>
      <c r="L130" s="22"/>
      <c r="M130" s="22"/>
      <c r="N130" s="22"/>
      <c r="O130" s="22"/>
      <c r="P130" s="22"/>
      <c r="Q130" s="82"/>
      <c r="R130" s="22"/>
      <c r="S130" s="23"/>
      <c r="T130" s="22"/>
      <c r="U130" s="22"/>
      <c r="V130" s="24"/>
      <c r="W130" s="25">
        <f>SUM(W12:W129)</f>
        <v>147765359818</v>
      </c>
      <c r="X130" s="25">
        <f>SUM(X12:X129)</f>
        <v>140836963209</v>
      </c>
      <c r="Y130" s="27">
        <f>X130/W130</f>
        <v>0.9531121731268168</v>
      </c>
      <c r="Z130" s="26"/>
      <c r="AA130" s="26"/>
      <c r="AB130" s="83"/>
      <c r="AC130" s="84"/>
    </row>
    <row r="131" spans="1:29" ht="15" customHeight="1" hidden="1">
      <c r="A131" s="13"/>
      <c r="B131" s="85"/>
      <c r="C131" s="85"/>
      <c r="D131" s="85"/>
      <c r="E131" s="85"/>
      <c r="F131" s="85"/>
      <c r="G131" s="85"/>
      <c r="H131" s="85"/>
      <c r="I131" s="85"/>
      <c r="J131" s="85"/>
      <c r="K131" s="85"/>
      <c r="L131" s="85"/>
      <c r="M131" s="85"/>
      <c r="N131" s="85"/>
      <c r="O131" s="85"/>
      <c r="P131" s="85"/>
      <c r="Q131" s="86"/>
      <c r="R131" s="85"/>
      <c r="S131" s="87">
        <v>0</v>
      </c>
      <c r="T131" s="85"/>
      <c r="U131" s="85"/>
      <c r="V131" s="85"/>
      <c r="W131" s="88"/>
      <c r="X131" s="88"/>
      <c r="Y131" s="87">
        <v>0.08</v>
      </c>
      <c r="Z131" s="37" t="s">
        <v>573</v>
      </c>
      <c r="AA131" s="37" t="s">
        <v>466</v>
      </c>
      <c r="AB131" s="89"/>
      <c r="AC131" s="90"/>
    </row>
    <row r="132" spans="1:29" ht="15" customHeight="1" hidden="1">
      <c r="A132" s="13"/>
      <c r="B132" s="85"/>
      <c r="C132" s="85"/>
      <c r="D132" s="85"/>
      <c r="E132" s="85"/>
      <c r="F132" s="85"/>
      <c r="G132" s="85"/>
      <c r="H132" s="85"/>
      <c r="I132" s="85"/>
      <c r="J132" s="85"/>
      <c r="K132" s="85"/>
      <c r="L132" s="85"/>
      <c r="M132" s="85"/>
      <c r="N132" s="85"/>
      <c r="O132" s="85"/>
      <c r="P132" s="85"/>
      <c r="Q132" s="86"/>
      <c r="R132" s="85"/>
      <c r="S132" s="87">
        <v>1</v>
      </c>
      <c r="T132" s="85"/>
      <c r="U132" s="85"/>
      <c r="V132" s="85"/>
      <c r="W132" s="88"/>
      <c r="X132" s="88"/>
      <c r="Y132" s="87">
        <v>1</v>
      </c>
      <c r="Z132" s="37" t="s">
        <v>573</v>
      </c>
      <c r="AA132" s="37" t="s">
        <v>466</v>
      </c>
      <c r="AB132" s="89"/>
      <c r="AC132" s="90"/>
    </row>
    <row r="133" spans="1:29" ht="12.75" thickBot="1">
      <c r="A133" s="91"/>
      <c r="B133" s="92"/>
      <c r="C133" s="93"/>
      <c r="D133" s="94"/>
      <c r="E133" s="93"/>
      <c r="F133" s="94"/>
      <c r="G133" s="92"/>
      <c r="H133" s="92"/>
      <c r="I133" s="92"/>
      <c r="J133" s="93"/>
      <c r="K133" s="94"/>
      <c r="L133" s="93"/>
      <c r="M133" s="94"/>
      <c r="N133" s="94"/>
      <c r="O133" s="94"/>
      <c r="P133" s="94"/>
      <c r="Q133" s="95"/>
      <c r="R133" s="94"/>
      <c r="S133" s="94"/>
      <c r="T133" s="94"/>
      <c r="U133" s="94"/>
      <c r="V133" s="94"/>
      <c r="W133" s="96"/>
      <c r="X133" s="96"/>
      <c r="Y133" s="96"/>
      <c r="Z133" s="96"/>
      <c r="AA133" s="96"/>
      <c r="AB133" s="97"/>
      <c r="AC133" s="98"/>
    </row>
    <row r="134" spans="1:29" ht="42.75" customHeight="1">
      <c r="A134" s="99"/>
      <c r="B134" s="100"/>
      <c r="C134" s="28"/>
      <c r="D134" s="101"/>
      <c r="E134" s="102"/>
      <c r="F134" s="101"/>
      <c r="G134" s="100"/>
      <c r="H134" s="100"/>
      <c r="I134" s="100"/>
      <c r="J134" s="296" t="s">
        <v>10</v>
      </c>
      <c r="K134" s="296"/>
      <c r="L134" s="296"/>
      <c r="M134" s="30"/>
      <c r="N134" s="30"/>
      <c r="O134" s="296" t="s">
        <v>9</v>
      </c>
      <c r="P134" s="296"/>
      <c r="Q134" s="296"/>
      <c r="R134" s="29"/>
      <c r="S134" s="29"/>
      <c r="T134" s="30"/>
      <c r="U134" s="287"/>
      <c r="V134" s="287"/>
      <c r="W134" s="287"/>
      <c r="X134" s="287"/>
      <c r="Y134" s="287"/>
      <c r="Z134" s="287"/>
      <c r="AA134" s="287"/>
      <c r="AB134" s="287"/>
      <c r="AC134" s="288"/>
    </row>
    <row r="135" spans="1:29" ht="13.5">
      <c r="A135" s="91"/>
      <c r="B135" s="92"/>
      <c r="C135" s="103"/>
      <c r="D135" s="94"/>
      <c r="E135" s="93"/>
      <c r="F135" s="94"/>
      <c r="G135" s="92"/>
      <c r="H135" s="92"/>
      <c r="I135" s="92"/>
      <c r="J135" s="93"/>
      <c r="K135" s="94"/>
      <c r="L135" s="93"/>
      <c r="M135" s="94"/>
      <c r="N135" s="94"/>
      <c r="O135" s="103"/>
      <c r="P135" s="93"/>
      <c r="Q135" s="95"/>
      <c r="R135" s="94"/>
      <c r="S135" s="94"/>
      <c r="T135" s="94"/>
      <c r="U135" s="94"/>
      <c r="V135" s="94"/>
      <c r="W135" s="112"/>
      <c r="X135" s="112" t="s">
        <v>582</v>
      </c>
      <c r="Y135" s="96"/>
      <c r="Z135" s="96"/>
      <c r="AA135" s="96"/>
      <c r="AB135" s="97"/>
      <c r="AC135" s="98"/>
    </row>
    <row r="136" spans="1:29" ht="13.5">
      <c r="A136" s="91"/>
      <c r="B136" s="92"/>
      <c r="C136" s="103"/>
      <c r="D136" s="94"/>
      <c r="E136" s="93"/>
      <c r="F136" s="94"/>
      <c r="G136" s="92"/>
      <c r="H136" s="92"/>
      <c r="I136" s="92"/>
      <c r="J136" s="93"/>
      <c r="K136" s="94"/>
      <c r="L136" s="93"/>
      <c r="M136" s="94"/>
      <c r="N136" s="94"/>
      <c r="O136" s="103"/>
      <c r="P136" s="93"/>
      <c r="Q136" s="104"/>
      <c r="R136" s="93"/>
      <c r="S136" s="93"/>
      <c r="T136" s="94"/>
      <c r="U136" s="93"/>
      <c r="V136" s="93"/>
      <c r="W136" s="173" t="s">
        <v>582</v>
      </c>
      <c r="X136" s="171" t="s">
        <v>583</v>
      </c>
      <c r="Y136" s="171"/>
      <c r="Z136" s="96"/>
      <c r="AA136" s="96"/>
      <c r="AB136" s="97"/>
      <c r="AC136" s="105"/>
    </row>
    <row r="137" spans="1:29" ht="12">
      <c r="A137" s="91"/>
      <c r="B137" s="92"/>
      <c r="C137" s="93"/>
      <c r="D137" s="94"/>
      <c r="E137" s="93"/>
      <c r="F137" s="94"/>
      <c r="G137" s="92"/>
      <c r="H137" s="92"/>
      <c r="I137" s="92"/>
      <c r="J137" s="93"/>
      <c r="K137" s="94"/>
      <c r="L137" s="93"/>
      <c r="M137" s="94"/>
      <c r="N137" s="94"/>
      <c r="O137" s="93"/>
      <c r="P137" s="93"/>
      <c r="Q137" s="104"/>
      <c r="R137" s="93"/>
      <c r="S137" s="93"/>
      <c r="T137" s="94"/>
      <c r="U137" s="93"/>
      <c r="V137" s="93"/>
      <c r="W137" s="96"/>
      <c r="X137" s="96"/>
      <c r="Y137" s="96"/>
      <c r="Z137" s="96"/>
      <c r="AA137" s="96"/>
      <c r="AB137" s="97"/>
      <c r="AC137" s="105"/>
    </row>
    <row r="138" spans="1:29" ht="14.25" customHeight="1" thickBot="1">
      <c r="A138" s="91"/>
      <c r="B138" s="92"/>
      <c r="C138" s="103"/>
      <c r="D138" s="94"/>
      <c r="E138" s="93"/>
      <c r="F138" s="94"/>
      <c r="G138" s="92"/>
      <c r="H138" s="92"/>
      <c r="I138" s="92"/>
      <c r="J138" s="4"/>
      <c r="K138" s="4"/>
      <c r="L138" s="106"/>
      <c r="M138" s="6"/>
      <c r="N138" s="94"/>
      <c r="O138" s="4"/>
      <c r="P138" s="4"/>
      <c r="Q138" s="104"/>
      <c r="R138" s="93"/>
      <c r="S138" s="93"/>
      <c r="T138" s="94"/>
      <c r="U138" s="93"/>
      <c r="V138" s="93"/>
      <c r="W138" s="96"/>
      <c r="X138" s="172"/>
      <c r="Y138" s="172"/>
      <c r="Z138" s="96"/>
      <c r="AA138" s="96"/>
      <c r="AB138" s="97"/>
      <c r="AC138" s="105"/>
    </row>
    <row r="139" spans="1:29" ht="25.5" customHeight="1">
      <c r="A139" s="91"/>
      <c r="B139" s="92"/>
      <c r="C139" s="107"/>
      <c r="D139" s="94"/>
      <c r="E139" s="93"/>
      <c r="F139" s="94"/>
      <c r="G139" s="92"/>
      <c r="H139" s="92"/>
      <c r="I139" s="92"/>
      <c r="J139" s="289" t="s">
        <v>169</v>
      </c>
      <c r="K139" s="289"/>
      <c r="L139" s="289"/>
      <c r="M139" s="289"/>
      <c r="N139" s="109"/>
      <c r="O139" s="289" t="s">
        <v>285</v>
      </c>
      <c r="P139" s="289"/>
      <c r="Q139" s="289"/>
      <c r="R139" s="108"/>
      <c r="S139" s="108"/>
      <c r="T139" s="110"/>
      <c r="U139" s="93"/>
      <c r="V139" s="93"/>
      <c r="W139" s="96"/>
      <c r="X139" s="96"/>
      <c r="Y139" s="96"/>
      <c r="Z139" s="96"/>
      <c r="AA139" s="96"/>
      <c r="AB139" s="97"/>
      <c r="AC139" s="105"/>
    </row>
    <row r="140" spans="1:29" ht="13.5">
      <c r="A140" s="91"/>
      <c r="B140" s="92"/>
      <c r="C140" s="107"/>
      <c r="D140" s="94"/>
      <c r="E140" s="93"/>
      <c r="F140" s="94"/>
      <c r="G140" s="92"/>
      <c r="H140" s="92"/>
      <c r="I140" s="92"/>
      <c r="J140" s="93" t="s">
        <v>11</v>
      </c>
      <c r="K140" s="94"/>
      <c r="L140" s="111"/>
      <c r="M140" s="109"/>
      <c r="N140" s="109"/>
      <c r="O140" s="93" t="s">
        <v>286</v>
      </c>
      <c r="P140" s="94"/>
      <c r="Q140" s="104"/>
      <c r="R140" s="93"/>
      <c r="S140" s="93"/>
      <c r="T140" s="94"/>
      <c r="U140" s="93"/>
      <c r="V140" s="93"/>
      <c r="W140" s="96"/>
      <c r="Y140" s="96"/>
      <c r="Z140" s="96"/>
      <c r="AA140" s="96"/>
      <c r="AB140" s="97"/>
      <c r="AC140" s="105"/>
    </row>
    <row r="141" spans="1:29" ht="13.5">
      <c r="A141" s="91"/>
      <c r="B141" s="92"/>
      <c r="C141" s="93"/>
      <c r="D141" s="94"/>
      <c r="E141" s="93"/>
      <c r="F141" s="94"/>
      <c r="G141" s="92"/>
      <c r="H141" s="92"/>
      <c r="I141" s="92"/>
      <c r="J141" s="93"/>
      <c r="K141" s="94"/>
      <c r="L141" s="103"/>
      <c r="M141" s="94"/>
      <c r="N141" s="94"/>
      <c r="O141" s="93"/>
      <c r="P141" s="93"/>
      <c r="Q141" s="104"/>
      <c r="R141" s="93"/>
      <c r="S141" s="93"/>
      <c r="T141" s="94"/>
      <c r="U141" s="93"/>
      <c r="V141" s="93"/>
      <c r="W141" s="96"/>
      <c r="X141" s="96"/>
      <c r="Y141" s="96"/>
      <c r="Z141" s="96"/>
      <c r="AA141" s="96"/>
      <c r="AB141" s="97"/>
      <c r="AC141" s="105"/>
    </row>
    <row r="142" spans="1:29" ht="13.5">
      <c r="A142" s="91"/>
      <c r="B142" s="92"/>
      <c r="C142" s="93"/>
      <c r="D142" s="94"/>
      <c r="E142" s="93"/>
      <c r="F142" s="94"/>
      <c r="G142" s="92"/>
      <c r="H142" s="92"/>
      <c r="I142" s="92"/>
      <c r="J142" s="93"/>
      <c r="K142" s="94"/>
      <c r="L142" s="103"/>
      <c r="M142" s="94"/>
      <c r="N142" s="94"/>
      <c r="O142" s="93"/>
      <c r="P142" s="93"/>
      <c r="Q142" s="104"/>
      <c r="R142" s="93"/>
      <c r="S142" s="93"/>
      <c r="T142" s="94"/>
      <c r="U142" s="93"/>
      <c r="V142" s="93"/>
      <c r="W142" s="96"/>
      <c r="X142" s="96"/>
      <c r="Y142" s="96"/>
      <c r="Z142" s="96"/>
      <c r="AA142" s="96"/>
      <c r="AB142" s="97"/>
      <c r="AC142" s="105"/>
    </row>
    <row r="143" spans="1:29" ht="31.5" customHeight="1" thickBot="1">
      <c r="A143" s="297" t="s">
        <v>13</v>
      </c>
      <c r="B143" s="298"/>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c r="AA143" s="298"/>
      <c r="AB143" s="298"/>
      <c r="AC143" s="299"/>
    </row>
  </sheetData>
  <sheetProtection/>
  <autoFilter ref="A11:AC132"/>
  <mergeCells count="586">
    <mergeCell ref="AB126:AB129"/>
    <mergeCell ref="U106:U110"/>
    <mergeCell ref="U111:U114"/>
    <mergeCell ref="W106:W110"/>
    <mergeCell ref="W111:W114"/>
    <mergeCell ref="X106:X110"/>
    <mergeCell ref="X111:X114"/>
    <mergeCell ref="X115:X120"/>
    <mergeCell ref="Y115:Y120"/>
    <mergeCell ref="Y106:Y110"/>
    <mergeCell ref="Z14:Z16"/>
    <mergeCell ref="AA14:AA16"/>
    <mergeCell ref="AB14:AB16"/>
    <mergeCell ref="Z22:Z23"/>
    <mergeCell ref="AA22:AA23"/>
    <mergeCell ref="AB22:AB23"/>
    <mergeCell ref="AB17:AB18"/>
    <mergeCell ref="X99:X100"/>
    <mergeCell ref="Y99:Y100"/>
    <mergeCell ref="X122:X125"/>
    <mergeCell ref="Y122:Y125"/>
    <mergeCell ref="X126:X129"/>
    <mergeCell ref="Y126:Y129"/>
    <mergeCell ref="X102:X104"/>
    <mergeCell ref="Y102:Y104"/>
    <mergeCell ref="Y111:Y114"/>
    <mergeCell ref="X90:X91"/>
    <mergeCell ref="Y90:Y91"/>
    <mergeCell ref="X92:X94"/>
    <mergeCell ref="Y92:Y94"/>
    <mergeCell ref="X96:X98"/>
    <mergeCell ref="Y96:Y98"/>
    <mergeCell ref="X77:X78"/>
    <mergeCell ref="Y77:Y78"/>
    <mergeCell ref="X81:X84"/>
    <mergeCell ref="Y81:Y84"/>
    <mergeCell ref="X87:X88"/>
    <mergeCell ref="Y87:Y88"/>
    <mergeCell ref="X53:X65"/>
    <mergeCell ref="Y53:Y65"/>
    <mergeCell ref="X72:X73"/>
    <mergeCell ref="Y72:Y73"/>
    <mergeCell ref="X74:X76"/>
    <mergeCell ref="Y74:Y76"/>
    <mergeCell ref="Y29:Y32"/>
    <mergeCell ref="X33:X36"/>
    <mergeCell ref="Y33:Y36"/>
    <mergeCell ref="X37:X42"/>
    <mergeCell ref="Y37:Y42"/>
    <mergeCell ref="X50:X52"/>
    <mergeCell ref="Y50:Y52"/>
    <mergeCell ref="R14:R16"/>
    <mergeCell ref="R17:R18"/>
    <mergeCell ref="R22:R23"/>
    <mergeCell ref="X12:X16"/>
    <mergeCell ref="Y12:Y16"/>
    <mergeCell ref="X17:X18"/>
    <mergeCell ref="Y17:Y18"/>
    <mergeCell ref="X19:X25"/>
    <mergeCell ref="Y19:Y25"/>
    <mergeCell ref="T19:T25"/>
    <mergeCell ref="T29:T32"/>
    <mergeCell ref="U29:U32"/>
    <mergeCell ref="V29:V32"/>
    <mergeCell ref="W29:W32"/>
    <mergeCell ref="AC29:AC32"/>
    <mergeCell ref="S14:S16"/>
    <mergeCell ref="S17:S18"/>
    <mergeCell ref="S22:S23"/>
    <mergeCell ref="X26:X27"/>
    <mergeCell ref="Y26:Y27"/>
    <mergeCell ref="AC26:AC27"/>
    <mergeCell ref="A29:A32"/>
    <mergeCell ref="B29:B32"/>
    <mergeCell ref="C29:C32"/>
    <mergeCell ref="D29:D32"/>
    <mergeCell ref="G29:G32"/>
    <mergeCell ref="H29:H32"/>
    <mergeCell ref="L29:L32"/>
    <mergeCell ref="M29:M32"/>
    <mergeCell ref="N29:N32"/>
    <mergeCell ref="L26:L27"/>
    <mergeCell ref="M26:M27"/>
    <mergeCell ref="N26:N27"/>
    <mergeCell ref="T26:T27"/>
    <mergeCell ref="U26:U27"/>
    <mergeCell ref="V26:V27"/>
    <mergeCell ref="A26:A27"/>
    <mergeCell ref="B26:B27"/>
    <mergeCell ref="C26:C27"/>
    <mergeCell ref="D26:D27"/>
    <mergeCell ref="G26:G27"/>
    <mergeCell ref="H26:H27"/>
    <mergeCell ref="A20:A25"/>
    <mergeCell ref="I22:I23"/>
    <mergeCell ref="J22:J23"/>
    <mergeCell ref="K22:K23"/>
    <mergeCell ref="P22:P23"/>
    <mergeCell ref="Q22:Q23"/>
    <mergeCell ref="E22:E23"/>
    <mergeCell ref="F22:F23"/>
    <mergeCell ref="N19:N25"/>
    <mergeCell ref="B19:B25"/>
    <mergeCell ref="V19:V25"/>
    <mergeCell ref="W19:W25"/>
    <mergeCell ref="AC19:AC25"/>
    <mergeCell ref="V17:V18"/>
    <mergeCell ref="W17:W18"/>
    <mergeCell ref="AC17:AC18"/>
    <mergeCell ref="Z17:Z18"/>
    <mergeCell ref="AA17:AA18"/>
    <mergeCell ref="T17:T18"/>
    <mergeCell ref="U17:U18"/>
    <mergeCell ref="C19:C25"/>
    <mergeCell ref="D19:D25"/>
    <mergeCell ref="G19:G25"/>
    <mergeCell ref="H19:H25"/>
    <mergeCell ref="L19:L25"/>
    <mergeCell ref="M19:M25"/>
    <mergeCell ref="U19:U25"/>
    <mergeCell ref="I17:I18"/>
    <mergeCell ref="J17:J18"/>
    <mergeCell ref="K17:K18"/>
    <mergeCell ref="L17:L18"/>
    <mergeCell ref="M17:M18"/>
    <mergeCell ref="N17:N18"/>
    <mergeCell ref="T12:T16"/>
    <mergeCell ref="K14:K16"/>
    <mergeCell ref="P14:P16"/>
    <mergeCell ref="Q14:Q16"/>
    <mergeCell ref="M12:M16"/>
    <mergeCell ref="U12:U16"/>
    <mergeCell ref="A17:A18"/>
    <mergeCell ref="B17:B18"/>
    <mergeCell ref="C17:C18"/>
    <mergeCell ref="D17:D18"/>
    <mergeCell ref="E17:E18"/>
    <mergeCell ref="F17:F18"/>
    <mergeCell ref="G17:G18"/>
    <mergeCell ref="H17:H18"/>
    <mergeCell ref="J14:J16"/>
    <mergeCell ref="N12:N16"/>
    <mergeCell ref="A143:AC143"/>
    <mergeCell ref="A12:A16"/>
    <mergeCell ref="B12:B16"/>
    <mergeCell ref="C12:C16"/>
    <mergeCell ref="D12:D16"/>
    <mergeCell ref="E14:E16"/>
    <mergeCell ref="F14:F16"/>
    <mergeCell ref="G12:G16"/>
    <mergeCell ref="AC12:AC16"/>
    <mergeCell ref="I14:I16"/>
    <mergeCell ref="H12:H16"/>
    <mergeCell ref="L12:L16"/>
    <mergeCell ref="M122:M125"/>
    <mergeCell ref="T115:T120"/>
    <mergeCell ref="J134:L134"/>
    <mergeCell ref="O134:Q134"/>
    <mergeCell ref="I33:I36"/>
    <mergeCell ref="H33:H36"/>
    <mergeCell ref="I126:I129"/>
    <mergeCell ref="J126:J129"/>
    <mergeCell ref="U134:AC134"/>
    <mergeCell ref="J139:M139"/>
    <mergeCell ref="O139:Q139"/>
    <mergeCell ref="U69:U71"/>
    <mergeCell ref="V87:V89"/>
    <mergeCell ref="W69:W71"/>
    <mergeCell ref="K126:K129"/>
    <mergeCell ref="K102:K104"/>
    <mergeCell ref="U122:U125"/>
    <mergeCell ref="U99:U100"/>
    <mergeCell ref="A126:A129"/>
    <mergeCell ref="B126:B129"/>
    <mergeCell ref="C50:C52"/>
    <mergeCell ref="B50:B52"/>
    <mergeCell ref="A50:A52"/>
    <mergeCell ref="F50:F52"/>
    <mergeCell ref="E50:E52"/>
    <mergeCell ref="K53:K65"/>
    <mergeCell ref="N45:N52"/>
    <mergeCell ref="I50:I52"/>
    <mergeCell ref="T33:T36"/>
    <mergeCell ref="U33:U36"/>
    <mergeCell ref="F33:F36"/>
    <mergeCell ref="V53:V67"/>
    <mergeCell ref="U50:U52"/>
    <mergeCell ref="V45:V52"/>
    <mergeCell ref="M45:M52"/>
    <mergeCell ref="T53:T65"/>
    <mergeCell ref="U53:U65"/>
    <mergeCell ref="V33:V36"/>
    <mergeCell ref="N33:N36"/>
    <mergeCell ref="U37:U42"/>
    <mergeCell ref="A33:A36"/>
    <mergeCell ref="B33:B36"/>
    <mergeCell ref="C33:C36"/>
    <mergeCell ref="D33:D36"/>
    <mergeCell ref="E33:E36"/>
    <mergeCell ref="J33:J36"/>
    <mergeCell ref="K33:K36"/>
    <mergeCell ref="C126:C129"/>
    <mergeCell ref="D126:D129"/>
    <mergeCell ref="E126:E129"/>
    <mergeCell ref="F126:F129"/>
    <mergeCell ref="H87:H88"/>
    <mergeCell ref="G126:G129"/>
    <mergeCell ref="H126:H129"/>
    <mergeCell ref="G102:G104"/>
    <mergeCell ref="H96:H98"/>
    <mergeCell ref="C115:C120"/>
    <mergeCell ref="W33:W36"/>
    <mergeCell ref="H122:H125"/>
    <mergeCell ref="L122:L125"/>
    <mergeCell ref="I102:I104"/>
    <mergeCell ref="K122:K125"/>
    <mergeCell ref="K99:K100"/>
    <mergeCell ref="V122:V125"/>
    <mergeCell ref="V106:V114"/>
    <mergeCell ref="M115:M121"/>
    <mergeCell ref="J115:J120"/>
    <mergeCell ref="AC115:AC121"/>
    <mergeCell ref="AC33:AC36"/>
    <mergeCell ref="AC45:AC52"/>
    <mergeCell ref="V102:V105"/>
    <mergeCell ref="AC96:AC101"/>
    <mergeCell ref="AC87:AC89"/>
    <mergeCell ref="V115:V121"/>
    <mergeCell ref="X69:X71"/>
    <mergeCell ref="Y69:Y71"/>
    <mergeCell ref="W50:W52"/>
    <mergeCell ref="D106:D114"/>
    <mergeCell ref="W81:W84"/>
    <mergeCell ref="W87:W88"/>
    <mergeCell ref="H115:H120"/>
    <mergeCell ref="W96:W98"/>
    <mergeCell ref="W102:W104"/>
    <mergeCell ref="W90:W91"/>
    <mergeCell ref="T90:T91"/>
    <mergeCell ref="N115:N121"/>
    <mergeCell ref="T99:T100"/>
    <mergeCell ref="A106:A114"/>
    <mergeCell ref="L115:L121"/>
    <mergeCell ref="F115:F120"/>
    <mergeCell ref="G115:G120"/>
    <mergeCell ref="H106:H114"/>
    <mergeCell ref="A115:A120"/>
    <mergeCell ref="B115:B120"/>
    <mergeCell ref="G106:G114"/>
    <mergeCell ref="D115:D120"/>
    <mergeCell ref="E115:E120"/>
    <mergeCell ref="B106:B114"/>
    <mergeCell ref="T96:T98"/>
    <mergeCell ref="U96:U98"/>
    <mergeCell ref="A99:A100"/>
    <mergeCell ref="E106:E114"/>
    <mergeCell ref="F102:F104"/>
    <mergeCell ref="B99:B100"/>
    <mergeCell ref="K106:K114"/>
    <mergeCell ref="A96:A98"/>
    <mergeCell ref="B96:B98"/>
    <mergeCell ref="H90:H91"/>
    <mergeCell ref="A102:A104"/>
    <mergeCell ref="B102:B104"/>
    <mergeCell ref="C102:C104"/>
    <mergeCell ref="D102:D104"/>
    <mergeCell ref="E102:E104"/>
    <mergeCell ref="D96:D98"/>
    <mergeCell ref="F99:F100"/>
    <mergeCell ref="C99:C100"/>
    <mergeCell ref="AC80:AC86"/>
    <mergeCell ref="AC74:AC79"/>
    <mergeCell ref="T87:T88"/>
    <mergeCell ref="V90:V95"/>
    <mergeCell ref="V80:V86"/>
    <mergeCell ref="M87:M89"/>
    <mergeCell ref="Z74:AB74"/>
    <mergeCell ref="Z79:AB79"/>
    <mergeCell ref="M90:M95"/>
    <mergeCell ref="U87:U88"/>
    <mergeCell ref="C106:C114"/>
    <mergeCell ref="I92:I94"/>
    <mergeCell ref="J92:J94"/>
    <mergeCell ref="D92:D94"/>
    <mergeCell ref="E92:E94"/>
    <mergeCell ref="N87:N89"/>
    <mergeCell ref="G92:G94"/>
    <mergeCell ref="H92:H94"/>
    <mergeCell ref="I90:I91"/>
    <mergeCell ref="L90:L95"/>
    <mergeCell ref="AC122:AC125"/>
    <mergeCell ref="V96:V101"/>
    <mergeCell ref="M96:M101"/>
    <mergeCell ref="N96:N101"/>
    <mergeCell ref="I99:I100"/>
    <mergeCell ref="K115:K120"/>
    <mergeCell ref="K96:K98"/>
    <mergeCell ref="W122:W125"/>
    <mergeCell ref="AC102:AC105"/>
    <mergeCell ref="J96:J98"/>
    <mergeCell ref="F122:F125"/>
    <mergeCell ref="J122:J125"/>
    <mergeCell ref="J102:J104"/>
    <mergeCell ref="I122:I125"/>
    <mergeCell ref="G122:G125"/>
    <mergeCell ref="D90:D91"/>
    <mergeCell ref="E99:E100"/>
    <mergeCell ref="I96:I98"/>
    <mergeCell ref="H99:H100"/>
    <mergeCell ref="G99:G100"/>
    <mergeCell ref="J106:J114"/>
    <mergeCell ref="N122:N125"/>
    <mergeCell ref="F106:F114"/>
    <mergeCell ref="I106:I114"/>
    <mergeCell ref="A92:A94"/>
    <mergeCell ref="T102:T104"/>
    <mergeCell ref="M102:M105"/>
    <mergeCell ref="A122:A125"/>
    <mergeCell ref="B122:B125"/>
    <mergeCell ref="T106:T114"/>
    <mergeCell ref="D99:D100"/>
    <mergeCell ref="B92:B94"/>
    <mergeCell ref="C92:C94"/>
    <mergeCell ref="B90:B91"/>
    <mergeCell ref="F92:F94"/>
    <mergeCell ref="E90:E91"/>
    <mergeCell ref="F90:F91"/>
    <mergeCell ref="C96:C98"/>
    <mergeCell ref="F96:F98"/>
    <mergeCell ref="A90:A91"/>
    <mergeCell ref="E81:E84"/>
    <mergeCell ref="A87:A88"/>
    <mergeCell ref="D87:D88"/>
    <mergeCell ref="D81:D84"/>
    <mergeCell ref="G81:G84"/>
    <mergeCell ref="B87:B88"/>
    <mergeCell ref="F87:F88"/>
    <mergeCell ref="G90:G91"/>
    <mergeCell ref="C87:C88"/>
    <mergeCell ref="U74:U76"/>
    <mergeCell ref="K74:K76"/>
    <mergeCell ref="J74:J76"/>
    <mergeCell ref="H77:H78"/>
    <mergeCell ref="A81:A84"/>
    <mergeCell ref="B81:B84"/>
    <mergeCell ref="C81:C84"/>
    <mergeCell ref="G74:G76"/>
    <mergeCell ref="H74:H76"/>
    <mergeCell ref="F81:F84"/>
    <mergeCell ref="V69:V73"/>
    <mergeCell ref="U72:U73"/>
    <mergeCell ref="I69:I71"/>
    <mergeCell ref="T77:T78"/>
    <mergeCell ref="T74:T76"/>
    <mergeCell ref="D72:D73"/>
    <mergeCell ref="N74:N79"/>
    <mergeCell ref="I72:I73"/>
    <mergeCell ref="M74:M79"/>
    <mergeCell ref="E77:E78"/>
    <mergeCell ref="H81:H84"/>
    <mergeCell ref="I81:I84"/>
    <mergeCell ref="A74:A75"/>
    <mergeCell ref="F74:F76"/>
    <mergeCell ref="E74:E76"/>
    <mergeCell ref="D74:D76"/>
    <mergeCell ref="F77:F78"/>
    <mergeCell ref="B77:B78"/>
    <mergeCell ref="AC37:AC44"/>
    <mergeCell ref="V37:V44"/>
    <mergeCell ref="J37:J42"/>
    <mergeCell ref="K50:K52"/>
    <mergeCell ref="W53:W65"/>
    <mergeCell ref="Z51:AB51"/>
    <mergeCell ref="L53:L67"/>
    <mergeCell ref="AC53:AC67"/>
    <mergeCell ref="T37:T42"/>
    <mergeCell ref="T50:T52"/>
    <mergeCell ref="L126:L129"/>
    <mergeCell ref="M126:M129"/>
    <mergeCell ref="N106:N114"/>
    <mergeCell ref="M106:M114"/>
    <mergeCell ref="L106:L114"/>
    <mergeCell ref="K90:K91"/>
    <mergeCell ref="T72:T73"/>
    <mergeCell ref="L69:L73"/>
    <mergeCell ref="H69:H71"/>
    <mergeCell ref="K69:K71"/>
    <mergeCell ref="J69:J71"/>
    <mergeCell ref="M69:M73"/>
    <mergeCell ref="T92:T94"/>
    <mergeCell ref="W115:W120"/>
    <mergeCell ref="M33:M36"/>
    <mergeCell ref="J50:J52"/>
    <mergeCell ref="L45:L52"/>
    <mergeCell ref="F53:F65"/>
    <mergeCell ref="H53:H65"/>
    <mergeCell ref="J53:J65"/>
    <mergeCell ref="F37:F42"/>
    <mergeCell ref="G37:G42"/>
    <mergeCell ref="U126:U129"/>
    <mergeCell ref="N90:N95"/>
    <mergeCell ref="V126:V129"/>
    <mergeCell ref="W126:W129"/>
    <mergeCell ref="U102:U104"/>
    <mergeCell ref="T122:T125"/>
    <mergeCell ref="U90:U91"/>
    <mergeCell ref="W92:W94"/>
    <mergeCell ref="W99:W100"/>
    <mergeCell ref="U92:U94"/>
    <mergeCell ref="AC126:AC129"/>
    <mergeCell ref="E69:E71"/>
    <mergeCell ref="D69:D71"/>
    <mergeCell ref="C69:C71"/>
    <mergeCell ref="I115:I120"/>
    <mergeCell ref="T81:T84"/>
    <mergeCell ref="U115:U120"/>
    <mergeCell ref="N126:N129"/>
    <mergeCell ref="T126:T129"/>
    <mergeCell ref="N102:N105"/>
    <mergeCell ref="I53:I65"/>
    <mergeCell ref="C77:C78"/>
    <mergeCell ref="D77:D78"/>
    <mergeCell ref="F69:F71"/>
    <mergeCell ref="G53:G65"/>
    <mergeCell ref="E53:E65"/>
    <mergeCell ref="F72:F73"/>
    <mergeCell ref="AC69:AC73"/>
    <mergeCell ref="W77:W78"/>
    <mergeCell ref="U81:U84"/>
    <mergeCell ref="K81:K84"/>
    <mergeCell ref="L80:L86"/>
    <mergeCell ref="G69:G71"/>
    <mergeCell ref="T69:T71"/>
    <mergeCell ref="J72:J73"/>
    <mergeCell ref="N80:N86"/>
    <mergeCell ref="Z73:AB73"/>
    <mergeCell ref="AC106:AC114"/>
    <mergeCell ref="W72:W73"/>
    <mergeCell ref="AC90:AC95"/>
    <mergeCell ref="W74:W76"/>
    <mergeCell ref="V74:V79"/>
    <mergeCell ref="U77:U78"/>
    <mergeCell ref="Z84:AB84"/>
    <mergeCell ref="Z85:AB85"/>
    <mergeCell ref="Z86:AB86"/>
    <mergeCell ref="Z88:AB88"/>
    <mergeCell ref="G33:G36"/>
    <mergeCell ref="D53:D65"/>
    <mergeCell ref="B37:B42"/>
    <mergeCell ref="C37:C42"/>
    <mergeCell ref="C53:C65"/>
    <mergeCell ref="H72:H73"/>
    <mergeCell ref="E37:E42"/>
    <mergeCell ref="H37:H42"/>
    <mergeCell ref="H50:H52"/>
    <mergeCell ref="D50:D52"/>
    <mergeCell ref="K87:K88"/>
    <mergeCell ref="J99:J100"/>
    <mergeCell ref="K37:K42"/>
    <mergeCell ref="K92:K94"/>
    <mergeCell ref="L87:L89"/>
    <mergeCell ref="M80:M86"/>
    <mergeCell ref="L37:L44"/>
    <mergeCell ref="M53:M67"/>
    <mergeCell ref="J90:J91"/>
    <mergeCell ref="O8:Q8"/>
    <mergeCell ref="L102:L105"/>
    <mergeCell ref="L96:L101"/>
    <mergeCell ref="N37:N44"/>
    <mergeCell ref="L74:L79"/>
    <mergeCell ref="N69:N73"/>
    <mergeCell ref="L33:L36"/>
    <mergeCell ref="P17:P18"/>
    <mergeCell ref="Q17:Q18"/>
    <mergeCell ref="L8:N8"/>
    <mergeCell ref="D9:F9"/>
    <mergeCell ref="A7:G7"/>
    <mergeCell ref="I9:K9"/>
    <mergeCell ref="A8:K8"/>
    <mergeCell ref="J81:J84"/>
    <mergeCell ref="B74:B76"/>
    <mergeCell ref="I37:I42"/>
    <mergeCell ref="K72:K73"/>
    <mergeCell ref="G72:G73"/>
    <mergeCell ref="A77:A78"/>
    <mergeCell ref="C122:C125"/>
    <mergeCell ref="D122:D125"/>
    <mergeCell ref="E122:E125"/>
    <mergeCell ref="E87:E88"/>
    <mergeCell ref="J87:J88"/>
    <mergeCell ref="E96:E98"/>
    <mergeCell ref="G96:G98"/>
    <mergeCell ref="C90:C91"/>
    <mergeCell ref="H102:H104"/>
    <mergeCell ref="I87:I88"/>
    <mergeCell ref="N53:N67"/>
    <mergeCell ref="I74:I76"/>
    <mergeCell ref="G77:G78"/>
    <mergeCell ref="D37:D42"/>
    <mergeCell ref="G50:G52"/>
    <mergeCell ref="G87:G88"/>
    <mergeCell ref="K77:K78"/>
    <mergeCell ref="J77:J78"/>
    <mergeCell ref="I77:I78"/>
    <mergeCell ref="M37:M44"/>
    <mergeCell ref="B69:B71"/>
    <mergeCell ref="A69:A71"/>
    <mergeCell ref="A37:A42"/>
    <mergeCell ref="E72:E73"/>
    <mergeCell ref="C74:C76"/>
    <mergeCell ref="A53:A65"/>
    <mergeCell ref="A72:A73"/>
    <mergeCell ref="B72:B73"/>
    <mergeCell ref="B53:B65"/>
    <mergeCell ref="C72:C73"/>
    <mergeCell ref="C1:AB2"/>
    <mergeCell ref="C3:AB3"/>
    <mergeCell ref="C4:AB4"/>
    <mergeCell ref="A5:G5"/>
    <mergeCell ref="I5:N5"/>
    <mergeCell ref="U7:AC7"/>
    <mergeCell ref="L6:AC6"/>
    <mergeCell ref="A6:K6"/>
    <mergeCell ref="A1:B4"/>
    <mergeCell ref="R8:S8"/>
    <mergeCell ref="U8:Y8"/>
    <mergeCell ref="Z8:AA8"/>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O10:O11"/>
    <mergeCell ref="P10:P11"/>
    <mergeCell ref="Q10:Q11"/>
    <mergeCell ref="R10:R11"/>
    <mergeCell ref="T10:T11"/>
    <mergeCell ref="AB10:AB11"/>
    <mergeCell ref="AC10:AC11"/>
    <mergeCell ref="U10:U11"/>
    <mergeCell ref="V10:V11"/>
    <mergeCell ref="W10:W11"/>
    <mergeCell ref="X10:X11"/>
    <mergeCell ref="Z10:Z11"/>
    <mergeCell ref="AA10:AA11"/>
    <mergeCell ref="V12:V16"/>
    <mergeCell ref="Z44:AB44"/>
    <mergeCell ref="Z45:AB45"/>
    <mergeCell ref="Z46:AB46"/>
    <mergeCell ref="Z47:AB47"/>
    <mergeCell ref="Z48:AB48"/>
    <mergeCell ref="W37:W42"/>
    <mergeCell ref="W12:W16"/>
    <mergeCell ref="W26:W27"/>
    <mergeCell ref="X29:X32"/>
    <mergeCell ref="Z52:AB52"/>
    <mergeCell ref="Z54:AB54"/>
    <mergeCell ref="Z57:AB57"/>
    <mergeCell ref="Z58:AB58"/>
    <mergeCell ref="Z60:AB60"/>
    <mergeCell ref="Z65:AB65"/>
    <mergeCell ref="Z112:AB112"/>
    <mergeCell ref="Z105:AB105"/>
    <mergeCell ref="Z113:AB113"/>
    <mergeCell ref="Z114:AB114"/>
    <mergeCell ref="Z121:AB121"/>
    <mergeCell ref="Z66:AB66"/>
    <mergeCell ref="Z67:AB67"/>
    <mergeCell ref="Z68:AB68"/>
    <mergeCell ref="Z69:AB69"/>
    <mergeCell ref="Z72:AB72"/>
    <mergeCell ref="Z89:AB89"/>
    <mergeCell ref="Z94:AB94"/>
    <mergeCell ref="Z95:AB95"/>
    <mergeCell ref="Z98:AB98"/>
    <mergeCell ref="Z101:AB101"/>
    <mergeCell ref="Z107:AB107"/>
  </mergeCells>
  <conditionalFormatting sqref="Y11">
    <cfRule type="colorScale" priority="14" dxfId="0">
      <colorScale>
        <cfvo type="percent" val="75"/>
        <cfvo type="percent" val="90"/>
        <cfvo type="percent" val="100"/>
        <color rgb="FFFF0000"/>
        <color rgb="FFFFFF00"/>
        <color rgb="FF00B050"/>
      </colorScale>
    </cfRule>
  </conditionalFormatting>
  <conditionalFormatting sqref="S11">
    <cfRule type="colorScale" priority="17" dxfId="0">
      <colorScale>
        <cfvo type="percent" val="75"/>
        <cfvo type="percent" val="90"/>
        <cfvo type="percent" val="100"/>
        <color rgb="FFF8696B"/>
        <color rgb="FFFFEB84"/>
        <color rgb="FF63BE7B"/>
      </colorScale>
    </cfRule>
    <cfRule type="colorScale" priority="18" dxfId="0">
      <colorScale>
        <cfvo type="percent" val="75"/>
        <cfvo type="percent" val="90"/>
        <cfvo type="percent" val="100"/>
        <color rgb="FFFF0000"/>
        <color rgb="FFFFFF00"/>
        <color rgb="FF00B050"/>
      </colorScale>
    </cfRule>
  </conditionalFormatting>
  <conditionalFormatting sqref="S11">
    <cfRule type="colorScale" priority="15" dxfId="0">
      <colorScale>
        <cfvo type="percent" val="75"/>
        <cfvo type="percent" val="90"/>
        <cfvo type="percent" val="100"/>
        <color rgb="FFFF0000"/>
        <color rgb="FFFFFF00"/>
        <color rgb="FF00B050"/>
      </colorScale>
    </cfRule>
    <cfRule type="colorScale" priority="16" dxfId="0">
      <colorScale>
        <cfvo type="min" val="0"/>
        <cfvo type="percentile" val="50"/>
        <cfvo type="max"/>
        <color rgb="FFF8696B"/>
        <color rgb="FFFCFCFF"/>
        <color rgb="FF63BE7B"/>
      </colorScale>
    </cfRule>
  </conditionalFormatting>
  <conditionalFormatting sqref="S12:S14 S17 S19:S22 S24:S32">
    <cfRule type="colorScale" priority="13" dxfId="0">
      <colorScale>
        <cfvo type="percent" val="0"/>
        <cfvo type="percent" val="50"/>
        <cfvo type="percent" val="100"/>
        <color rgb="FFFF0000"/>
        <color rgb="FFFFFF00"/>
        <color rgb="FF92D050"/>
      </colorScale>
    </cfRule>
  </conditionalFormatting>
  <conditionalFormatting sqref="Y12:Y32">
    <cfRule type="colorScale" priority="12" dxfId="0">
      <colorScale>
        <cfvo type="percent" val="0"/>
        <cfvo type="percent" val="50"/>
        <cfvo type="percent" val="100"/>
        <color rgb="FFFF0000"/>
        <color rgb="FFFFFF00"/>
        <color rgb="FF92D050"/>
      </colorScale>
    </cfRule>
  </conditionalFormatting>
  <conditionalFormatting sqref="S33:S132">
    <cfRule type="colorScale" priority="11" dxfId="0">
      <colorScale>
        <cfvo type="percent" val="0"/>
        <cfvo type="percent" val="50"/>
        <cfvo type="percent" val="100"/>
        <color rgb="FFFF0000"/>
        <color rgb="FFFFFF00"/>
        <color rgb="FF92D050"/>
      </colorScale>
    </cfRule>
  </conditionalFormatting>
  <conditionalFormatting sqref="Y33:Y106 Y111 Y115:Y132">
    <cfRule type="colorScale" priority="10" dxfId="0">
      <colorScale>
        <cfvo type="percent" val="0"/>
        <cfvo type="percent" val="50"/>
        <cfvo type="percent" val="100"/>
        <color rgb="FFFF0000"/>
        <color rgb="FFFFFF00"/>
        <color rgb="FF92D050"/>
      </colorScale>
    </cfRule>
  </conditionalFormatting>
  <conditionalFormatting sqref="S12:S129">
    <cfRule type="colorScale" priority="8" dxfId="0">
      <colorScale>
        <cfvo type="percent" val="0"/>
        <cfvo type="percent" val="25"/>
        <cfvo type="percent" val="100"/>
        <color rgb="FFFF0000"/>
        <color rgb="FFFFFF00"/>
        <color rgb="FF00B050"/>
      </colorScale>
    </cfRule>
    <cfRule type="colorScale" priority="9" dxfId="0">
      <colorScale>
        <cfvo type="percent" val="0"/>
        <cfvo type="percent" val="25"/>
        <cfvo type="percent" val="100"/>
        <color rgb="FFF8696B"/>
        <color rgb="FFFFEB84"/>
        <color rgb="FF00B050"/>
      </colorScale>
    </cfRule>
    <cfRule type="colorScale" priority="6" dxfId="0">
      <colorScale>
        <cfvo type="percent" val="24"/>
        <cfvo type="percent" val="75"/>
        <cfvo type="percent" val="100"/>
        <color rgb="FFFF0000"/>
        <color rgb="FFFFFF00"/>
        <color rgb="FF00B050"/>
      </colorScale>
    </cfRule>
    <cfRule type="colorScale" priority="5" dxfId="0">
      <colorScale>
        <cfvo type="percent" val="0"/>
        <cfvo type="percent" val="25"/>
        <cfvo type="percent" val="100"/>
        <color rgb="FFFF0000"/>
        <color rgb="FFFFFF00"/>
        <color rgb="FF00B050"/>
      </colorScale>
    </cfRule>
    <cfRule type="colorScale" priority="4" dxfId="0">
      <colorScale>
        <cfvo type="percent" val="0"/>
        <cfvo type="percent" val="25"/>
        <cfvo type="percent" val="100"/>
        <color rgb="FFFF0000"/>
        <color rgb="FFFFFF00"/>
        <color rgb="FF00B050"/>
      </colorScale>
    </cfRule>
  </conditionalFormatting>
  <conditionalFormatting sqref="Y12:Y129">
    <cfRule type="colorScale" priority="7" dxfId="0">
      <colorScale>
        <cfvo type="percent" val="0"/>
        <cfvo type="percent" val="50"/>
        <cfvo type="percent" val="100"/>
        <color rgb="FFFF0000"/>
        <color rgb="FFFFFF00"/>
        <color rgb="FF00B050"/>
      </colorScale>
    </cfRule>
    <cfRule type="colorScale" priority="3" dxfId="0">
      <colorScale>
        <cfvo type="percent" val="0"/>
        <cfvo type="percent" val="25"/>
        <cfvo type="percent" val="100"/>
        <color rgb="FFFF0000"/>
        <color rgb="FFFFFF00"/>
        <color rgb="FF00B050"/>
      </colorScale>
    </cfRule>
  </conditionalFormatting>
  <conditionalFormatting sqref="S12:S132">
    <cfRule type="colorScale" priority="2" dxfId="0">
      <colorScale>
        <cfvo type="percent" val="0"/>
        <cfvo type="percent" val="25"/>
        <cfvo type="percent" val="100"/>
        <color rgb="FFFF0000"/>
        <color rgb="FFFFFF00"/>
        <color rgb="FF92D050"/>
      </colorScale>
    </cfRule>
  </conditionalFormatting>
  <conditionalFormatting sqref="Y12:Y132">
    <cfRule type="colorScale" priority="1" dxfId="0">
      <colorScale>
        <cfvo type="percent" val="0"/>
        <cfvo type="percent" val="25"/>
        <cfvo type="percent" val="100"/>
        <color rgb="FFFF0000"/>
        <color rgb="FFFFFF00"/>
        <color rgb="FF92D050"/>
      </colorScale>
    </cfRule>
  </conditionalFormatting>
  <printOptions/>
  <pageMargins left="0.3937007874015748" right="0.3937007874015748" top="0.3937007874015748" bottom="0.3937007874015748" header="0.2755905511811024" footer="0.31496062992125984"/>
  <pageSetup fitToHeight="0" fitToWidth="1" horizontalDpi="600" verticalDpi="600" orientation="landscape" paperSize="5" scale="2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2022-05-10T18:57:23Z</cp:lastPrinted>
  <dcterms:created xsi:type="dcterms:W3CDTF">2012-06-01T17:13:38Z</dcterms:created>
  <dcterms:modified xsi:type="dcterms:W3CDTF">2022-05-10T23:13:57Z</dcterms:modified>
  <cp:category/>
  <cp:version/>
  <cp:contentType/>
  <cp:contentStatus/>
</cp:coreProperties>
</file>