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DEFINITIVO_JORGE_IVAN\"/>
    </mc:Choice>
  </mc:AlternateContent>
  <bookViews>
    <workbookView xWindow="-105" yWindow="-105" windowWidth="19425" windowHeight="10425"/>
  </bookViews>
  <sheets>
    <sheet name="4.5 PLAN DE ACCION PRELIMINAR " sheetId="1" r:id="rId1"/>
  </sheets>
  <externalReferences>
    <externalReference r:id="rId2"/>
  </externalReferences>
  <definedNames>
    <definedName name="_xlnm.Print_Titles" localSheetId="0">'4.5 PLAN DE ACCION PRELIMINAR '!$1:$10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19" i="1" l="1"/>
  <c r="Q114" i="1"/>
  <c r="Q109" i="1"/>
  <c r="Q108" i="1"/>
  <c r="Q103" i="1"/>
  <c r="P103" i="1"/>
  <c r="Q101" i="1"/>
  <c r="P101" i="1"/>
  <c r="Q100" i="1"/>
  <c r="P100" i="1"/>
  <c r="Q99" i="1"/>
  <c r="P99" i="1"/>
  <c r="Q91" i="1"/>
  <c r="Q90" i="1"/>
  <c r="Q89" i="1"/>
  <c r="Q88" i="1"/>
  <c r="Q87" i="1"/>
  <c r="Q86" i="1"/>
  <c r="Q84" i="1"/>
  <c r="Q75" i="1"/>
  <c r="Q74" i="1"/>
  <c r="Q67" i="1"/>
  <c r="Q66" i="1"/>
  <c r="Q48" i="1"/>
  <c r="Q47" i="1"/>
  <c r="Q46" i="1"/>
  <c r="P32" i="1"/>
  <c r="Q29" i="1"/>
  <c r="Q28" i="1"/>
  <c r="Q20" i="1"/>
  <c r="Q15" i="1"/>
  <c r="Q14" i="1"/>
</calcChain>
</file>

<file path=xl/sharedStrings.xml><?xml version="1.0" encoding="utf-8"?>
<sst xmlns="http://schemas.openxmlformats.org/spreadsheetml/2006/main" count="829" uniqueCount="448">
  <si>
    <t xml:space="preserve">PLAN DE ACCIÓN                         </t>
  </si>
  <si>
    <t>Código: D-DP-PDE-051</t>
  </si>
  <si>
    <t>Fecha: 08/06/2020</t>
  </si>
  <si>
    <t xml:space="preserve">Proceso de Direccionamiento Estratégico </t>
  </si>
  <si>
    <t>Versión: 008</t>
  </si>
  <si>
    <t>Departamento Administrativo de Planeación</t>
  </si>
  <si>
    <t>Página : 1 de 1</t>
  </si>
  <si>
    <r>
      <t xml:space="preserve">SECRETARÍA O  ENTIDAD RESPONSABLE:  </t>
    </r>
    <r>
      <rPr>
        <b/>
        <u/>
        <sz val="12"/>
        <rFont val="Arial"/>
        <family val="2"/>
      </rPr>
      <t>4.5. EMPRESAS PÚBLICAS DE ARMENIA EPS</t>
    </r>
  </si>
  <si>
    <t>VIGENCIA AÑO:2020</t>
  </si>
  <si>
    <t xml:space="preserve">PLAN  DE DESARROLLO </t>
  </si>
  <si>
    <t>PROYECTOS</t>
  </si>
  <si>
    <t>ACCIONES/ACTIVIDADES  DE  GESTIÓN Y ADMINISTRATIVAS</t>
  </si>
  <si>
    <t xml:space="preserve">FUENTES DE FINANCIACIÓN </t>
  </si>
  <si>
    <t>RESPONSABILIDAD</t>
  </si>
  <si>
    <t>LÍNEA ESTRATÉGICA</t>
  </si>
  <si>
    <t>SECTOR</t>
  </si>
  <si>
    <t>ODS ASOCIADOS</t>
  </si>
  <si>
    <t>INDICADOR DE BIENESTAR</t>
  </si>
  <si>
    <t>PROGRAMA PRESUPUESTAL</t>
  </si>
  <si>
    <t>PRODUCTO</t>
  </si>
  <si>
    <t>NDICADOR DE PRODUCTO</t>
  </si>
  <si>
    <t xml:space="preserve">INDICADOR </t>
  </si>
  <si>
    <t xml:space="preserve">LÍNEA BASE </t>
  </si>
  <si>
    <t>META CUATRENIO</t>
  </si>
  <si>
    <t>LINEA BASE</t>
  </si>
  <si>
    <t>META DE CUATRIENIO</t>
  </si>
  <si>
    <t>Código BPPIM</t>
  </si>
  <si>
    <t>Nombre del Proyecto</t>
  </si>
  <si>
    <t>Objetivo del Proyecto</t>
  </si>
  <si>
    <r>
      <t xml:space="preserve">INDICADOR </t>
    </r>
    <r>
      <rPr>
        <sz val="12"/>
        <rFont val="Arial"/>
        <family val="2"/>
      </rPr>
      <t xml:space="preserve">/ ACCIONES / 
ACTIVIDADES </t>
    </r>
  </si>
  <si>
    <t>Línea base de las acciones/
Actividades del Proyecto</t>
  </si>
  <si>
    <t>Valor de la meta de las Acciones/Actividades del proyecto programada para la vigencia actual</t>
  </si>
  <si>
    <t>Rubro Presupuestal</t>
  </si>
  <si>
    <t>Fuente</t>
  </si>
  <si>
    <t xml:space="preserve">Recursos asignados, en pesos en el momento presupuestal </t>
  </si>
  <si>
    <t>Responsable</t>
  </si>
  <si>
    <t>INFRAESTRUCTURA CONSTRUIDA: "Acciones Concretas"</t>
  </si>
  <si>
    <t>Vivienda</t>
  </si>
  <si>
    <t>3, 6, 11</t>
  </si>
  <si>
    <t xml:space="preserve">Cobertura del servicio de acueducto y alcantarillado del sector urbano en la ciudad de Armenia </t>
  </si>
  <si>
    <t>Infraestructura de servicios públicos pa´TODOS</t>
  </si>
  <si>
    <t>Expansión de los componentes del sistema de captación, aducción y tratamiento de agua</t>
  </si>
  <si>
    <t>Porcentaje de cumplimiento de las actividades planificadas para la expansión de los componentes del sistema de captación, aducción y tratamiento de agua en el cuatrienio</t>
  </si>
  <si>
    <t xml:space="preserve">Expansión de los componentes del sistema de captación, conducción y tratamiento de agua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</si>
  <si>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Desarrollar las actividades programadas para la expansión de los componentes del sistema de captación, conducción y tratamiento de agua </t>
  </si>
  <si>
    <t xml:space="preserve">Número de consultorías realizadas para la expansión de los componentes del sistema de captación, conducción y tratamiento de agua </t>
  </si>
  <si>
    <t>Recursos 
EPA ESP</t>
  </si>
  <si>
    <t xml:space="preserve">Subgerencia de Aguas
Gestión Captación y Tratamiento </t>
  </si>
  <si>
    <t>Expansión de los componentes del sistema de distribución de agua potable</t>
  </si>
  <si>
    <t>Porcentaje de cumplimiento de las actividades planificadas para la expansión de los componentes del sistema de distribución de agua potable en el cuatrienio</t>
  </si>
  <si>
    <t>Construcción de redes de Acueducto</t>
  </si>
  <si>
    <t>Avanzar en la construcción de la infraestructura de acueducto en la ciudad de Armenia</t>
  </si>
  <si>
    <t>Número de metros lineales de Redes de Acueducto contratados</t>
  </si>
  <si>
    <t>Subgerencia Aguas
Gestión Distribución de Agua Potable</t>
  </si>
  <si>
    <t>Expansión de los componentes del sistema de alcantarillado</t>
  </si>
  <si>
    <t>Porcentaje de cumplimiento de las actividades planificadas para la expansión de los componentes del sistema de alcantarillado en el cuatrienio</t>
  </si>
  <si>
    <t>Construcción de redes de Alcantarillado</t>
  </si>
  <si>
    <t>Avanzar en la construcción de la infraestructura de alcantarillado en la ciudad de Armenia</t>
  </si>
  <si>
    <t>Número de estudios y diseños realizados para la expansión de la red de alcantarillado en la Zona Norte (IDTQ) de la Ciudad de Armenia</t>
  </si>
  <si>
    <t>NA</t>
  </si>
  <si>
    <t xml:space="preserve">Subgerencia de Aguas
 Gestión Recolección y Transporte de Aguas Residuales </t>
  </si>
  <si>
    <t>Metros lineales de Redes de Alcantarillado construidos</t>
  </si>
  <si>
    <t xml:space="preserve">Cumplimiento de las actividades planificadas en el PSMV para el cuatrenio </t>
  </si>
  <si>
    <t>S.D.</t>
  </si>
  <si>
    <t>Construcción de colectores, interceptores y emisarios finales</t>
  </si>
  <si>
    <t>Porcentaje de cumplimiento de las actividades para la construcción de colectores, interceptores y emisarios finales planificadas en el PSMV para el cuatrienio</t>
  </si>
  <si>
    <t>Avanzar en la construcción de la infraestructura de Colectores, Interceptores y Emisarios Finales en la ciudad de Armenia</t>
  </si>
  <si>
    <t>Metros lineales de Colectores, Interceptores y Emisarios Finales construidos</t>
  </si>
  <si>
    <t xml:space="preserve">Subgerencia de Aguas- Gestión Tratamiento de Aguas Residuales </t>
  </si>
  <si>
    <t>PTAR La Florida</t>
  </si>
  <si>
    <t>Numero de lotes adquiridos para la PTAR La Florida</t>
  </si>
  <si>
    <t>PTAR LA FLORIDA</t>
  </si>
  <si>
    <t>Avanzar en las acciones planificadas en el PSMV para la implementación de infraestructura requerida para el tratamiento de las aguas residuales</t>
  </si>
  <si>
    <t>Subgerencia de Aguas-
Gestión Tratamiento de Aguas Residuales</t>
  </si>
  <si>
    <t>Porcentaje de cumplimiento de los tramites de servidumbre planificadas en el PSMV para el cuatrienio</t>
  </si>
  <si>
    <t>23.82
0.82</t>
  </si>
  <si>
    <t>≥ 23,61
&lt;5 agua apta para consumo humano</t>
  </si>
  <si>
    <t xml:space="preserve">Reposición  y/o  optimización de los componentes del Sistema de captación, aducción y tratamiento de agua </t>
  </si>
  <si>
    <t>Porcentaje de ejecución de las actividades para la reposición  y/o  optimización  de los componentes del sistema de captación, aducción y tratamiento de agua programadas para el cuatrienio</t>
  </si>
  <si>
    <t>SD</t>
  </si>
  <si>
    <t>Reposición u optimización de los componentes del Sistema de captación y conducción de agua cruda</t>
  </si>
  <si>
    <t>Desarrollar las actividades programadas para la reposición u optimización de los componentes del  Sistema de captación y conducción de agua cruda</t>
  </si>
  <si>
    <t>Porcentaje de cumplimiento de las actividades programadas para la reposición u optimización de los componentes del  sistema de captación y conducción de agua cruda</t>
  </si>
  <si>
    <t>No Aplica</t>
  </si>
  <si>
    <t>Reposición u optimización de los componentes del sistema de producción de agua potable</t>
  </si>
  <si>
    <t>Ejecutar las actividades programadas para la reposición u optimización de los componentes del Sistema de Producción de Agua Potable</t>
  </si>
  <si>
    <t>Porcentaje de cumplimiento de las actividades programadas para la reposición u optimización de los componentes del Sistema de Producción de Agua Potable</t>
  </si>
  <si>
    <t xml:space="preserve">Actividades de Gestión </t>
  </si>
  <si>
    <t>Subgerencia de Aguas
Gestión Captación y Tratamiento</t>
  </si>
  <si>
    <t>Reposición  y/o  optimización de los componentes del sistema de distribución de agua potable</t>
  </si>
  <si>
    <t>Porcentaje de ejecución de las actividades para la reposición  y/o  optimización  de los componentes del sistema de distribución de agua potable programadas en el cuatrienio</t>
  </si>
  <si>
    <t>Reposición u optimización de redes de Acueducto</t>
  </si>
  <si>
    <t>Desarrollar las actividades de reposición u optimización de  la infraestructura de Acueducto, de acuerdo a lo programado.</t>
  </si>
  <si>
    <t>Metros lineales de Redes de Acueducto, objeto de reposición u optimización</t>
  </si>
  <si>
    <t xml:space="preserve">Continuidad del servicio </t>
  </si>
  <si>
    <t>≥ 23,61</t>
  </si>
  <si>
    <t>Reposición y/o optimización de los componentes del sistema de alcantarillado</t>
  </si>
  <si>
    <t>Porcentaje de cumplimiento de las actividades planificadas para la reposición y/o optimización de los componentes del sistema de alcantarillado en el cuatrienio</t>
  </si>
  <si>
    <t>Reposición u optimización de redes de Alcantarillado</t>
  </si>
  <si>
    <t>Desarrollar las actividades de reposición u optimización de la infraestructura de Alcantarillado, de acuerdo a lo programado.</t>
  </si>
  <si>
    <t>Metros lineales de Redes de Alcantarillado, objeto de reposición u optimización</t>
  </si>
  <si>
    <t xml:space="preserve">Subgerencia de Aguas-
Gestión Recolección y Transporte de Aguas Residuales </t>
  </si>
  <si>
    <t xml:space="preserve">Reposición y/o optimización de la infraestructura de  colectores, interceptores y emisarios finales </t>
  </si>
  <si>
    <t>Porcentaje de cumplimiento de las actividades de reposición y/o optimización de colectores, interceptores y emisarios finales planificadas en el PSMV para el cuatrienio</t>
  </si>
  <si>
    <t>Reposición u optimización de componentes del sistema de colectores, interceptores y emisarios finales</t>
  </si>
  <si>
    <t>Desarrollar las actividades de reposición u optimización de Colectores, Interceptores y Emisarios Finales, de acuerdo a lo programado.</t>
  </si>
  <si>
    <t>Metros lineales de colectores, interceptores y emisarios finales, objeto de reposición u optimización</t>
  </si>
  <si>
    <t xml:space="preserve">Subgerencia de Aguas
 Gestión Tratamiento de Aguas Residuales </t>
  </si>
  <si>
    <t xml:space="preserve"> Reposición y/o optimización de la Planta de Tratamiento de Aguas Residuales</t>
  </si>
  <si>
    <t xml:space="preserve">Porcentaje de cumplimiento de las actividades de reposición y/o optimización de la PTAR La Marina planificadas en el PSMV para el cuatrienio.    </t>
  </si>
  <si>
    <t>Reposición u optimización de los componentes del Sistema de Tratamiento de Aguas Residuales</t>
  </si>
  <si>
    <t>Ejecutar las acciones requeridas para la Reposición u optimización de los componentes del Sistema de Tratamiento de Aguas Residuales</t>
  </si>
  <si>
    <t>Porcentaje de cumplimiento de las actividades programadas para la reposición u optimización de los componentes del Sistema de Tratamiento de Aguas Residuales</t>
  </si>
  <si>
    <t xml:space="preserve">Rehabilitación  y/o mejoramiento de los componentes del Sistema de captación, aducción y tratamiento de agua </t>
  </si>
  <si>
    <t>Porcentaje de ejecución de las actividades para la rehabilitación  y/o mejoramiento de los componentes del sistema de captación, aducción y tratamiento de agua programadas para el cuatrienio</t>
  </si>
  <si>
    <t>Mejoramiento de infraestructura y equipos de captación y conducción de agua cruda</t>
  </si>
  <si>
    <t>Realizar las actividades para el mejoramiento de la infraestructura y equipos de captación y conducción de agua cruda</t>
  </si>
  <si>
    <t>Porcentaje de cumplimiento de las actividades programadas para el mejoramiento de infraestructura y equipos de captación y conducción de agua cruda</t>
  </si>
  <si>
    <t>Intervención de los túneles de conducción de agua cruda</t>
  </si>
  <si>
    <t>Realizar la actividades requeridas para el funcionamiento adecuado de la línea de conducción de agua cruda</t>
  </si>
  <si>
    <t xml:space="preserve">Número de contratos adjudicados para  la construcción para el reforzamiento estructural del túnel 19 de la conducción de agua cruda </t>
  </si>
  <si>
    <t xml:space="preserve">Número de contratos adjudicados para  la interventoría construcción para el reforzamiento estructural del túnel 19 de la conducción de agua cruda </t>
  </si>
  <si>
    <t xml:space="preserve">Porcentaje de cumplimiento de los tramites de servidumbres requeridos para adelantar la obra de construcción para el reforzamiento estructural del túnel 19 de la conducción de agua cruda </t>
  </si>
  <si>
    <t>Rehabilitación de los componentes de la Planta de Tratamiento agua potable</t>
  </si>
  <si>
    <t>Realizar las actividades programadas de Rehabilitación de los componentes técnicos de la Planta de Tratamiento agua potable</t>
  </si>
  <si>
    <t>Porcentaje de cumplimiento de las actividades programadas para la Rehabilitación de los componentes técnicos de la Planta de Tratamiento agua potable</t>
  </si>
  <si>
    <t>Mejoramiento del sistema para producción de agua potable</t>
  </si>
  <si>
    <t>Ejecutar las actividades programadas de Mejoramiento del sistema para producción de agua potable</t>
  </si>
  <si>
    <t>Porcentaje de cumplimiento de las actividades programadas para el Mejoramiento del sistema para producción de agua potable</t>
  </si>
  <si>
    <t>Rehabilitación y/o mejoramiento de los componentes del sistema de distribución de agua potable</t>
  </si>
  <si>
    <t>Porcentaje de ejecución de las actividades para la Rehabilitación y/o mejoramiento de los componentes del sistema de distribución de agua potable programadas en el cuatrienio</t>
  </si>
  <si>
    <t>Rehabilitación de redes de Acueducto</t>
  </si>
  <si>
    <t>Desarrollar las actividades de Rehabilitación de redes de Acueducto</t>
  </si>
  <si>
    <t>Porcentaje  de cumplimiento de las actividades programadas en  la adquisición y/o suministro de los materiales, personal e insumos requeridos para la rehabilitación de redes de acueducto, que permitan mantener la continuidad del servicio.</t>
  </si>
  <si>
    <t xml:space="preserve">Subgerencia Aguas
Gestión Distribución de Agua Potable </t>
  </si>
  <si>
    <t>Porcentaje de atención de las ordenes de trabajo.</t>
  </si>
  <si>
    <t xml:space="preserve">
Rehabilitación de los componentes del sistema de alcantarillado</t>
  </si>
  <si>
    <t>Porcentaje de ejecución de las actividades para la rehabilitación de los componentes del sistema de alcantarillado programadas en el cuatrienio</t>
  </si>
  <si>
    <t>Rehabilitación de redes de Alcantarillado</t>
  </si>
  <si>
    <t>Desarrollar las actividades de rehabilitación de redes de Alcantarillado</t>
  </si>
  <si>
    <t>Porcentaje  de cumplimiento de las actividades programadas en  la adquisición y/o suministro de los materiales, personal e insumos requeridos para la rehabilitación de redes de alcantarillado, que permitan mantener la continuidad del servicio.</t>
  </si>
  <si>
    <t xml:space="preserve">Subgerencia de Aguas
Gestión Recolección y Transporte de Aguas Residuales </t>
  </si>
  <si>
    <t xml:space="preserve">Rehabilitación de colectores, interceptores y emisarios finales </t>
  </si>
  <si>
    <t>Porcentaje de cumplimiento de las actividades para la rehabilitación de colectores, interceptores y emisarios finales planificadas en el PSMV para el cuatrienio</t>
  </si>
  <si>
    <t>Rehabilitación de colectores, interceptores y emisarios finales</t>
  </si>
  <si>
    <t>Desarrollar las actividades de rehabilitación de la infraestructura de Colectores, Interceptores y Emisarios Finales</t>
  </si>
  <si>
    <t>Porcentaje de cumplimiento de las actividades de rehabilitación de colectores, interceptores y emisarios finales, según lo programado</t>
  </si>
  <si>
    <t>vivienda</t>
  </si>
  <si>
    <t>Rehabilitación y/o mejoramiento de la Planta de Tratamiento de Aguas Residuales</t>
  </si>
  <si>
    <t>Porcentaje de cumplimiento de las actividades para la rehabilitación y/o mejoramiento de la PTAR La Marina planificadas en el PSMV para el cuatrienio</t>
  </si>
  <si>
    <t>Rehabilitación  y/o mejoramiento de los componentes del Sistema de Tratamiento de Aguas Residuales</t>
  </si>
  <si>
    <t>Realizar las acciones para la rehabilitación y/o mejoramiento de los componentes del Sistema de Tratamiento de Aguas Residuales</t>
  </si>
  <si>
    <t>Porcentaje de cumplimiento de las actividades programadas para la rehabilitación y/o mejoramiento de los componentes del Sistema de Tratamiento de Aguas Residuales</t>
  </si>
  <si>
    <t>Proyectos formulados para la construcción de infraestructura de contingencia</t>
  </si>
  <si>
    <t>Número de proyectos formulados  para la construcción de infraestructura de contingencia en el cuatrienio</t>
  </si>
  <si>
    <t>Construcción de Infraestructura de Contingencia para el Acueducto de Armenia</t>
  </si>
  <si>
    <t>Realizar las gestiones necesarias para avanzar en la Construcción de Infraestructura de Contingencia para el Acueducto de Armenia</t>
  </si>
  <si>
    <t>Porcentaje de cumplimiento de las actividades programadas para avanzar en la Construcción de Infraestructura de Contingencia para el Acueducto de Armenia</t>
  </si>
  <si>
    <t xml:space="preserve">Subgerencia de Técnica- Gestión  Planeación Técnica </t>
  </si>
  <si>
    <t>Reposición y/o optimización de la infraestructura de contingencia</t>
  </si>
  <si>
    <t>Porcentaje de cumplimiento de las actividades para la reposición y/o optimización de la infraestructura de contingencia planificadas para el cuatrienio</t>
  </si>
  <si>
    <t>Reposición u optimización de infraestructura de contingencia para el Acueducto de Armenia</t>
  </si>
  <si>
    <t>Identificar las acciones e inversiones requeridas para la reposición u optimización de Infraestructura de Contingencia para el Acueducto de Armenia</t>
  </si>
  <si>
    <t>Numero de informes de identificación de las acciones o inversiones requeridas para la reposición u optimización de los componentes de la Infraestructura de Contingencia para el Acueducto de Armenia</t>
  </si>
  <si>
    <t xml:space="preserve">Subgerencia de Técnica
Gestión  Planeación Técnica </t>
  </si>
  <si>
    <t>Rehabilitación y/o mejoramiento de la infraestructura de contingencia</t>
  </si>
  <si>
    <t>Porcentaje de cumplimiento de las actividades para la rehabilitación y/o mejoramiento de la infraestructura de contingencia planificadas para el cuatrienio</t>
  </si>
  <si>
    <t>Rehabilitación y /o Mejoramiento de la Infraestructura de Contingencia para el Acueducto de Armenia</t>
  </si>
  <si>
    <t>Desarrollar acciones para la rehabilitación y/o mejoramiento de la Infraestructura de Contingencia para el Acueducto de Armenia</t>
  </si>
  <si>
    <t>Porcentaje de cumplimiento de las actividades programadas para la rehabilitación y/o mejoramiento de la Infraestructura de Contingencia para el Acueducto de Armenia</t>
  </si>
  <si>
    <t>Población con acceso a los servicios prestados por EPA ESP</t>
  </si>
  <si>
    <t xml:space="preserve">Atención de contingencias </t>
  </si>
  <si>
    <t xml:space="preserve">Porcentaje de cumplimiento en la atención de contingencias </t>
  </si>
  <si>
    <t>Realizar las acciones requeridas para la atención oportuna de contingencias</t>
  </si>
  <si>
    <t>Porcentaje de cumplimiento de las actividades programadas para la atención de contingencias</t>
  </si>
  <si>
    <t>Actividades de Gestión</t>
  </si>
  <si>
    <t>Subgerencias y Direcciones</t>
  </si>
  <si>
    <t>Planeación técnica para el desarrollo de los servicios</t>
  </si>
  <si>
    <t>Porcentaje de cumplimiento de las actividades inherentes al proceso de Planeación Técnica programadas en el cuatrienio</t>
  </si>
  <si>
    <t>Implementación y Fortalecimiento Técnico del SIG</t>
  </si>
  <si>
    <t>Desarrollar los actividades inherentes a la  investigación, levantamiento, digitalización y validación de las redes de acueducto y alcantarillado.</t>
  </si>
  <si>
    <t>Porcentaje de redes de acueducto investigadas. levantamiento, digitalización y validación de las redes de acueducto hasta alcanzar el 100% del sistema (Sobre la Línea Base 2019)</t>
  </si>
  <si>
    <t>Porcentaje de redes de alcantarillado investigadas. levantamiento, digitalización y validación de las redes de alcantarillado hasta alcanzar el 100% del sistema (Sobre la Línea Base 2019)</t>
  </si>
  <si>
    <t xml:space="preserve">Porcentaje de metros lineales de redes de Acueducto y Alcantarillado objeto de Construcción, reposición y/o rehabilitación, ingresados al SIG </t>
  </si>
  <si>
    <t>Porcentaje de fichas catastrales de los usuarios ingresadas y validadas en SIG.</t>
  </si>
  <si>
    <t xml:space="preserve">Modelación Hidráulica del Sistema de Acueducto </t>
  </si>
  <si>
    <t>Ajustar y validar el modelo hidráulico de la red Matriz de Distribución de acuerdo a las condiciones reales de operación.</t>
  </si>
  <si>
    <t>Porcentaje del modelo hidráulico de la red Matriz de Distribución ajustado y validado</t>
  </si>
  <si>
    <t xml:space="preserve">Aislamiento de Sectores Hidráulicos </t>
  </si>
  <si>
    <t xml:space="preserve">Avanzar en las acciones para el Aislamiento de Sectores Hidráulicos </t>
  </si>
  <si>
    <t xml:space="preserve">Porcentaje de cumplimiento de las acciones programadas para el aislamiento de los sectores hidráulicos </t>
  </si>
  <si>
    <t xml:space="preserve">Modelación de la calidad del agua </t>
  </si>
  <si>
    <t>Avanzar en las acciones de aplicación, recopilación y análisis de la información de calidad de agua</t>
  </si>
  <si>
    <t>Porcentaje de cumplimiento de las acciones programadas para la aplicación, recopilación y análisis de la información de calidad de agua, en el modelo hidráulico.</t>
  </si>
  <si>
    <t>Revisión de proyectos hidrosanitarios</t>
  </si>
  <si>
    <t>Realizar la revisión de los proyectos hidrosanitarios recibidos, de acuerdo con los requerimientos de ampliación de la infraestructura existente.</t>
  </si>
  <si>
    <t>Porcentaje de los proyectos hidrosanitarios revisados en relación a las solicitudes radicadas</t>
  </si>
  <si>
    <t>Estudios y diseños para los  Sistemas de Acueducto y Alcantarillado</t>
  </si>
  <si>
    <t>Realizar los estudios y diseños, de acuerdo con las necesidades de ampliación de cobertura y mejoramiento de la infraestructura existente, definidos por la Empresa.</t>
  </si>
  <si>
    <t>Porcentaje de estudios y diseños de los sistemas de Acueducto y Alcantarillado elaborados, de acuerdo a las solicitudes y necesidades realizadas al proceso de Planeación Técnica</t>
  </si>
  <si>
    <t>Subgerencia de Técnica
Gestión  Planeación Técnica</t>
  </si>
  <si>
    <t>Fortalecimiento técnico y operativo de los servicio de acueducto, alcantarillado y aseo</t>
  </si>
  <si>
    <t>Porcentaje de cumplimiento de las actividades programadas para la  adquisición de  maquinaria, equipos y herramientas para el fortalecimiento técnico y operativo de los servicios en el cuatrienio</t>
  </si>
  <si>
    <t>Adquisición de maquinaria, herramientas y equipos de los servicios</t>
  </si>
  <si>
    <t xml:space="preserve">Adquirir la maquinaria, herramientas y equipos de apoyo físico que le permitan la operación y/o mejoramiento la prestación de los servicios </t>
  </si>
  <si>
    <t>Número de motocarros adquiridos</t>
  </si>
  <si>
    <t>Subgerencia de Aseo</t>
  </si>
  <si>
    <t>Un (1) equipo de oxicorte adquirido</t>
  </si>
  <si>
    <t>Un (1) equipo de soldadura autógena</t>
  </si>
  <si>
    <t>Porcentaje de cumplimiento de las actividades adquisición e instalación de recipientes de basura (basureritos) programadas para el 2020</t>
  </si>
  <si>
    <t>Porcentaje de cumplimiento de las actividades programadas para la rehabilitación y/o mejoramiento de los equipos y/o elementos de los laboratorios de ensayo de calidad de agua  - PTAR La Marina</t>
  </si>
  <si>
    <t>INFRAESTRUCTURA NATURAL: "Armenia Capital Verde"</t>
  </si>
  <si>
    <t>Toneladas Dispuestas en el relleno sanitario</t>
  </si>
  <si>
    <t>Fomento a la separación, aprovechamiento y comercialización de residuos Solidos</t>
  </si>
  <si>
    <t>Porcentaje de cumplimiento de las actividades planificadas para el fomento a la separación, aprovechamiento y comercialización de residuos solidos en el cuatrienio</t>
  </si>
  <si>
    <t xml:space="preserve"> Fomento del desarrollo empresarial en la recuperación, aprovechamiento y comercialización de residuos solidos municipales -RSM</t>
  </si>
  <si>
    <t>Realizar y participar en  los procesos de educación para el fortalecimiento de las capacidades empresariales para el manejo adecuado de los residuos sólidos y el fomento de la cultura de separación en la fuente.</t>
  </si>
  <si>
    <t>Porcentaje de cumplimiento de acciones adelantadas para el fomento del desarrollo empresarial en la recuperación, aprovechamiento y comercialización de Residuos Solidos Municipales -RSM</t>
  </si>
  <si>
    <t xml:space="preserve">Subgerencia de Aseo
 Gestión Social </t>
  </si>
  <si>
    <t>Desarrollo de Responsabilidad Ciudadana  frente a la recuperación y aprovechamiento de los residuos solidos</t>
  </si>
  <si>
    <t xml:space="preserve"> Desarrollar acciones encaminadas a la responsabilidad ciudadana  frente a la recuperación y aprovechamiento de los residuos solidos </t>
  </si>
  <si>
    <t>Porcentaje de cumplimiento de acciones adelantadas para el fomento de la responsabilidad ciudadana frente a la recuperación y aprovechamiento de los residuos solidos.</t>
  </si>
  <si>
    <t>Ambiente y desarrollo sostenible</t>
  </si>
  <si>
    <t>6, 13, 15</t>
  </si>
  <si>
    <t>Usuarios del recurso hídrico con programas de uso eficiente y ahorro del agua (PUEAA) implementados.</t>
  </si>
  <si>
    <t xml:space="preserve">Programa de Uso Eficiente y  Ahorro del Agua </t>
  </si>
  <si>
    <t>Porcentaje de cumplimiento del programa de Uso Eficiente y Ahorro del Agua en el cuatrienio</t>
  </si>
  <si>
    <t>Implementación del Modelo para la conservación, recuperación y mantenimiento de la cuenca abastecedora del Rio Quindío</t>
  </si>
  <si>
    <t>Desarrollar las actividades programadas dentro de la implementación de modelo de intervención para la conservación, recuperación y mantenimiento de la Cuenca abastecedora del municipio de Armenia</t>
  </si>
  <si>
    <t>Porcentaje de cumplimiento de las actividades programadas en la Matriz del Modelo del Intervención de la cuenca alta del Rio Quindío</t>
  </si>
  <si>
    <t>Subgerencia Técnica</t>
  </si>
  <si>
    <t>Reparación y detección de fugas en infraestructura, conductos, tanques y dispositivos mecánicos</t>
  </si>
  <si>
    <t>Realizar las actividades de reparación y detección de fugas en infraestructura,  conductos, tanques y dispositivos mecánicos.</t>
  </si>
  <si>
    <t>Números de estudios de estabilidad o patología de un (1) tanque de almacenamiento de agua potable contratados</t>
  </si>
  <si>
    <t xml:space="preserve">Porcentaje de cumplimiento de las actividades de reparación y detección de fugas en infraestructura,  conductos, tanques y dispositivos mecánicos </t>
  </si>
  <si>
    <t>Ampliación y/o optimización del sistema control Hidráulico, macromedición y telemetría.</t>
  </si>
  <si>
    <t>Desarrollar las acciones de Ampliación y/o optimización del sistema control Hidráulico, macromedición y telemetría.</t>
  </si>
  <si>
    <t>Porcentaje de estaciones macromedidoras operando adecuadamente</t>
  </si>
  <si>
    <t>Porcentaje de válvulas de regulación operando adecuadamente</t>
  </si>
  <si>
    <t>Porcentaje de cumplimiento de las actividades preventivas y correctivas a las válvulas reguladoras y macromedidoras, de acuerdo a lo programado</t>
  </si>
  <si>
    <t>Ampliación y/o Reposición de hidrantes y válvulas</t>
  </si>
  <si>
    <t>Realizar las acciones de Ampliación y/o Reposición de hidrantes y válvulas del sistema de distribución de agua, para su adecuada operación.</t>
  </si>
  <si>
    <t>Número de hidrantes del sistema de distribución de agua con acciones de reposición y/o instalación que permitan la correcta operación  del sistema de acueducto</t>
  </si>
  <si>
    <t>Número de válvulas del sistema de distribución de agua con acciones de reposición y/o instalación que permitan la correcta operación  del sistema de acueducto</t>
  </si>
  <si>
    <t>Expansión de la Micromedición Efectiva</t>
  </si>
  <si>
    <t>Desarrollar estrategias para la reducción de pérdidas comerciales</t>
  </si>
  <si>
    <t>Porcentaje de cumplimiento en la instalación de acometidas domiciliarias de acuerdo a las solicitudes realizadas</t>
  </si>
  <si>
    <t>&gt;95%</t>
  </si>
  <si>
    <t xml:space="preserve">Subgerencia Técnica
 Gestión Control Perdidas </t>
  </si>
  <si>
    <t>Número de Medidores Instalados</t>
  </si>
  <si>
    <t>Número de medidores retirados según la programación y enviados al laboratorio de calibración</t>
  </si>
  <si>
    <t xml:space="preserve">Porcentaje de cumplimiento en la  instalación de medidores entregados por el laboratorio de calibración después del análisis </t>
  </si>
  <si>
    <t>37.46%</t>
  </si>
  <si>
    <t>≥ 95 %</t>
  </si>
  <si>
    <t>Porcentaje de Micromedición Efectiva</t>
  </si>
  <si>
    <t>Porcentaje de Micromedición Nominal</t>
  </si>
  <si>
    <t>Porcentaje de atención a las visitas técnicas solicitadas por el usuario y por la Dirección Comercial</t>
  </si>
  <si>
    <t>Racionalización del Consumo Interno</t>
  </si>
  <si>
    <t>Diseñar e implementar estrategias orientadas a la racionalización del consumo interno de agua en las sedes de EPA ESP., y garantizar su control y seguimiento.</t>
  </si>
  <si>
    <t xml:space="preserve">Porcentaje de sedes de EPA ESP con equipo de medición de agua potable </t>
  </si>
  <si>
    <t>Número de informes de seguimiento a los consumos de agua de las sedes de EPA ESP., elaborados</t>
  </si>
  <si>
    <t>1</t>
  </si>
  <si>
    <t>Programa de educación en Centros Educativos Públicos de la ciudad de Armenia</t>
  </si>
  <si>
    <t>Realizar actividades tendientes al Uso Eficiente y Ahorro del Agua en las Instituciones Educativas Públicas de la ciudad de Armenia</t>
  </si>
  <si>
    <t>Número de Instituciones Educativas capacitadas y/o sensibilizadas en el Programa de Ahorro y Uso Eficiente del Agua – PAUEA.</t>
  </si>
  <si>
    <t>Subgerencia Técnica
 Gestión Control Perdidas</t>
  </si>
  <si>
    <t>Programa de Educación a usuarios y funcionarios de EPA ESP</t>
  </si>
  <si>
    <t>Desarrollar las acciones tendientes al cambio de paradigma sobre Uso Eficiente y Ahorro del Agua a los usuarios y funcionarios de EPA ESP.</t>
  </si>
  <si>
    <t xml:space="preserve">Número de Socializaciones y /o sensibilizaciones en el Uso Eficiente y Ahorro del Agua, realizadas a los usuarios y Funcionarios de EPA ESP  </t>
  </si>
  <si>
    <t>Número de campañas de fortalecimiento en educación ambiental, tanto a usuarios como a empleados de Empresas Públicas de Armenia ESP. realizadas</t>
  </si>
  <si>
    <t>Caracterización de la calidad del agua</t>
  </si>
  <si>
    <t>Numero de documentos con análisis de la calidad del recurso hídrico en el cuatrienio</t>
  </si>
  <si>
    <t>Monitoreo y Control de la Calidad del Agua cruda y Potable</t>
  </si>
  <si>
    <t>Subgerencia de Aguas Captación y Tratamiento - Gestión distribución de agua potable</t>
  </si>
  <si>
    <t>Número de informes anuales elaborados sobre  la calidad del agua cruda y tratada</t>
  </si>
  <si>
    <t>Monitoreo y Control de la Calidad del Agua en las Fuentes Receptoras y vertimientos de EPA ESP</t>
  </si>
  <si>
    <t>Realizar el monitoreo de fisicoquímico y bacteriológico de los vertimientos de aguas residuales urbanas.</t>
  </si>
  <si>
    <t>Porcentaje de cumplimiento del monitoreo de fisicoquímico y bacteriológico de los vertimientos de aguas residuales urbanas.</t>
  </si>
  <si>
    <t>Número de informes anuales elaborados sobre  las fuentes receptoras  y los vertimientos de aguas residuales de interés para la empresa y las acciones de monitoreo y control realizados sobre las mismas.</t>
  </si>
  <si>
    <t>INSTITUCIONAL Y GOBIERNO: "Servir y hacer las cosas bien"</t>
  </si>
  <si>
    <t>Gobierno Territorial</t>
  </si>
  <si>
    <t>Cumplimiento de las acciones de fortalecimiento a la gestión y dirección de la EPA ESP</t>
  </si>
  <si>
    <t>EPA ESP la empresa de TODOS</t>
  </si>
  <si>
    <t>Planes y Programas Institucionales</t>
  </si>
  <si>
    <t>Porcentaje de planes y programas institucionales adoptados en el cuatrienio en cumplimiento a los requisitos legales, normativos y reglamentarios.</t>
  </si>
  <si>
    <t>Revisión y Ajuste de Plan  de Gestión del Riesgo de Desastres</t>
  </si>
  <si>
    <t>Realizar la revisión y ajuste de Plan  de Gestión del Riesgo de Desastres</t>
  </si>
  <si>
    <t>Número de consultorías para la revisión  y ajuste del Plan de Gestión del Riesgo de Desastres en el marco del Decreto 2157 de 2017</t>
  </si>
  <si>
    <t>Formulación y actualización del Programa de Uso Eficiente y Ahorro del Agua</t>
  </si>
  <si>
    <t>Formular, actualizar y presentar ante la autoridad ambiental el Programa de Uso Eficiente y Ahorro del Agua de EPA ESP.</t>
  </si>
  <si>
    <t>Número de Programas de uso eficiente y Ahorro del Agua formulados, actualizados y presentados a la autoridad ambiental</t>
  </si>
  <si>
    <t xml:space="preserve">Implementación de instrumentos de transparencia </t>
  </si>
  <si>
    <t>Ejecutar las acciones establecidas en el Plan Anticorrupción y de Atención al Ciudadano, Plan Anual de Adquisiciones y Plan Institucional de Archivos de la Entidad ­PINAR,  para la vigencia 2020</t>
  </si>
  <si>
    <t>Porcentaje de cumplimiento de las acciones programadas en el Plan Anticorrupción y de Atención al Ciudadano, para la vigencia 2020</t>
  </si>
  <si>
    <t>Porcentaje de cumplimiento del Plan Anual de Adquisiciones, de acuerdo a lo programado para la vigencia 2020.</t>
  </si>
  <si>
    <t>Subgerencia Administrativa 
Gestión de Recursos</t>
  </si>
  <si>
    <t xml:space="preserve">Porcentaje de cumplimiento de las acciones programadas en el  Plan Institucional de Archivos de la Entidad ­PINAR, para la vigencia 2020. </t>
  </si>
  <si>
    <t>Implementación del Plan Estratégico de Tecnologías de la Información y las Comunicaciones</t>
  </si>
  <si>
    <t>Ejecutar las acciones determinadas en el de Tecnologías de la Información y las Comunicaciones ­ PETI, para la vigencia 2020</t>
  </si>
  <si>
    <t>Porcentaje de cumplimiento de las acciones del Plan Estratégico de Tecnologías de la Información y las Comunicaciones ­ PETI, programadas para la vigencia 2020.</t>
  </si>
  <si>
    <t>Dirección de  Tecnologías de la información y las Comunicaciones</t>
  </si>
  <si>
    <t>Implementación del Plan de Tratamiento de Riesgos de Seguridad y Privacidad de la Información</t>
  </si>
  <si>
    <t>Desarrollar  las acciones del Plan de Tratamiento de Riesgos de Seguridad y Privacidad de la Información, para la vigencia 2020</t>
  </si>
  <si>
    <t>Porcentaje de cumplimiento de las acciones del Plan de Tratamiento de Riesgos de Seguridad y Privacidad de la Información, programadas para la vigencia 2020.</t>
  </si>
  <si>
    <t>Implementación del  Plan de Seguridad y Privacidad de la Información</t>
  </si>
  <si>
    <t>Ejecutar las acciones determinadas en el Plan de Seguridad y Privacidad de la Información</t>
  </si>
  <si>
    <t xml:space="preserve">Porcentaje de cumplimiento de las acciones del  Plan de Seguridad y Privacidad de la Información, programadas para la vigencia 2020. </t>
  </si>
  <si>
    <t>Implementación del Plan Estratégico de Talento Humano</t>
  </si>
  <si>
    <t>Desarrollar  las acciones establecidas en el Plan  Estratégico de Talento Humano, para la vigencia 2020</t>
  </si>
  <si>
    <t>Porcentaje de cumplimiento de las actividades programadas  en el Plan de Trabajo Anual en Seguridad y Salud en el Trabajo, para la vigencia 2020.</t>
  </si>
  <si>
    <t>Porcentaje de cumplimiento de las actividades programadas en el Plan de Bienestar e incentivos, para la vigencia 2020.</t>
  </si>
  <si>
    <t>Subgerencia Administrativa 
Gestión del Talento Humano</t>
  </si>
  <si>
    <t>Porcentaje de cumplimiento de las actividades programadas en el Plan Institucional de Capacitación PIC, para la vigencia 2020.</t>
  </si>
  <si>
    <t xml:space="preserve">Porcentaje de hojas de vida de los funcionarios de EPA ESP., ingresadas al SIGEP </t>
  </si>
  <si>
    <t xml:space="preserve">Número de informes anuales de seguimiento al SIGEP. </t>
  </si>
  <si>
    <t>Número de informes anuales de seguimiento a  las actividades de inducción y reinducción, durante la vigencia 2020.</t>
  </si>
  <si>
    <t xml:space="preserve"> Modelo Integrado de Planeación y Gestión </t>
  </si>
  <si>
    <t>Porcentaje de cumplimiento de la planificación del Modelo Integrado de Planeación y Gestión (MIPG)  adoptado por la EPA ESP para el cuatrienio</t>
  </si>
  <si>
    <t xml:space="preserve">Adopción, implementación y seguimiento de las políticas del  Modelo Integrado de Planeación y Gestión </t>
  </si>
  <si>
    <t>Desarrollar las acciones para el cumplimiento de  lo  planificación del Modelo Integrado de Planeación y Gestión (MIPG)  adoptado por la EPA ESP</t>
  </si>
  <si>
    <t>Porcentaje de cumplimiento de la planificación del Modelo Integrado de Planeación y Gestión (MIPG)  adoptado por la EPA ESP para el 2020</t>
  </si>
  <si>
    <t>Mantenimiento y Ampliación del Sistema Gestión Integrado</t>
  </si>
  <si>
    <t>Porcentaje de cumplimiento de las acciones programadas para el mantenimiento, implementación y documentación  Normas Técnicas (NTC ISO 9001, 14001, 45001, 27001, 26001, 39001 y 17025) en el cuatrienio</t>
  </si>
  <si>
    <t>Sistema de Gestión Integrados</t>
  </si>
  <si>
    <t>Avanzar en la consolidación del Sistema de Gestión Integrado de  Empresas Publicas de Armenia ESP</t>
  </si>
  <si>
    <t>Número de capacitaciones programadas para el mejoramiento de las competencias del personal en el marco Sistema de Gestión Integrado</t>
  </si>
  <si>
    <t>Dirección de Planeación Corporativa
Análisis y Mejora</t>
  </si>
  <si>
    <t>Número de Auditorias Internas realizadas en la Norma NTC ISO/IEC 27001 al proceso Dirección Comercial</t>
  </si>
  <si>
    <t xml:space="preserve">Porcentaje de cumplimiento de las actividades de implementación de la Fase II de la Norma NTC ISO/IEC 27001 </t>
  </si>
  <si>
    <t>Porcentaje de cumplimiento de las actividades programadas para la implementación del Plan de Seguridad Vial en el marco de la NTC ISO 39001:2012</t>
  </si>
  <si>
    <t>Subgerencia Administrativa
Gestión del Recursos</t>
  </si>
  <si>
    <t>Porcentaje de avance en la implementación de los requisitos normalizados establecidos en la Norma NTC-ISO 45001– Seguridad y Salud en el Trabajo</t>
  </si>
  <si>
    <t>Subgerencia Administrativa
Gestión del Talento Humano
 Oficina de Seguridad y Salud de Trabajo 
EPA ESP</t>
  </si>
  <si>
    <t>Porcentaje de cumplimiento de las capacitaciones,  sensibilizaciones y concientizaciones programadas para el cumplimiento de los requisitos establecidos en la Norma NTC-ISO 45001 – Seguridad y Salud en el Trabajo</t>
  </si>
  <si>
    <t>Número de auditorias internas al Sistema de Gestión de Seguridad y Salud en el Trabajo</t>
  </si>
  <si>
    <t>Porcentaje de implementación de acciones planificadas del Sistema de Gestión Ambiental para la vigencia 2020</t>
  </si>
  <si>
    <t>Dirección de Planeación Corporativa
 Gestión Ambiental 
EPA ESP</t>
  </si>
  <si>
    <t xml:space="preserve">Acreditación de los laboratorios </t>
  </si>
  <si>
    <t>Número de laboratorios acreditados en la NTC ISO 17025 en el cuatrienio</t>
  </si>
  <si>
    <t xml:space="preserve"> Acreditación del laboratorio de calibración de medidores  </t>
  </si>
  <si>
    <t>Realizar las acciones tendientes al mantenimiento de la acreditación otorgada por la ONAC respecto a los requisitos de la NTC ISO/IEC 17025, para el Laboratorio de Calibración de Medidores de agua potable fría.</t>
  </si>
  <si>
    <t>Número de auditorias internas en la Norma NTC ISO / IEC 17025, realizadas al Laboratorio de Calibración de Medidores de EPA ESP</t>
  </si>
  <si>
    <t>Subgerencia Técnica
 Laboratorio de Calibración de Medidores</t>
  </si>
  <si>
    <t xml:space="preserve">Número de Laboratorios de Calibración de Medidores acreditados bajo la Norma NTC ISO / IEC 17025 </t>
  </si>
  <si>
    <t>Acreditación del Laboratorio de Ensayo de Calidad de Agua</t>
  </si>
  <si>
    <t>Realizar las acciones tendientes a la ampliación y mantenimiento de la acreditación en  NTC ISO/IEC 17025, para el Laboratorio de Ensayo de Calidad del Agua.</t>
  </si>
  <si>
    <t>Número de auditorias internas en la Norma NTC ISO/IEC 17025 al Laboratorio de Ensayo Calidad de Agua de EPA ESP</t>
  </si>
  <si>
    <t xml:space="preserve">Subgerencia Técnica
Laboratorio de Ensayo de Calidad del Agua </t>
  </si>
  <si>
    <t>Número de parámetros acreditados por el Laboratorio de Ensayo de Calidad del Agua bajo la Norma NTC ISO 17025 en el cuatrienio</t>
  </si>
  <si>
    <t xml:space="preserve">Número de parámetros acreditados bajo la Norma NTC ISO / IEC 17025 del Laboratorio de Ensayo de Calidad del Agua  </t>
  </si>
  <si>
    <t xml:space="preserve">Responsabilidad Social Empresarial y Fortalecimiento de la Imagen Corporativa de EPA ESP  </t>
  </si>
  <si>
    <t>Porcentaje de cumplimiento de las actividades programadas para la responsabilidad social empresarial y el fortalecimiento de la imagen corporativa de EPA EPS en el cuatrienio</t>
  </si>
  <si>
    <t xml:space="preserve">Fortalecimiento de la Imagen Corporativa </t>
  </si>
  <si>
    <t>Desarrollar las actividades programadas en Plan de comunicaciones para el fortalecimiento interno y externo de la imagen corporativa de EPA ESP.</t>
  </si>
  <si>
    <t>Porcentaje de las estrategias del Plan de Comunicaciones Institucional ejecutadas</t>
  </si>
  <si>
    <t>Dirección de Comunicaciones</t>
  </si>
  <si>
    <t xml:space="preserve">Porcentaje de aplicación de las estrategias programadas para el fortalecimiento interno y externo de la imagen corporativa </t>
  </si>
  <si>
    <t>Porcentaje de actividades de acompañamiento institucionales e interinstitucionales de EPA ESP apoyadas y/o ejecutadas</t>
  </si>
  <si>
    <t>Número de avisos de mensajes educativos con respecto al manejo y disposición adecuada de los residuos solidos</t>
  </si>
  <si>
    <t xml:space="preserve">Responsabilidad Social Empresarial </t>
  </si>
  <si>
    <t xml:space="preserve">Desarrollar las actividades programadas en Responsabilidad Social Empresarial </t>
  </si>
  <si>
    <t xml:space="preserve">Porcentaje de cumplimiento de las actividades planificadas de Responsabilidad Social Empresarial  </t>
  </si>
  <si>
    <t>Gestión Social</t>
  </si>
  <si>
    <t>Adecuación de las Instalaciones locativas de EPA ESP</t>
  </si>
  <si>
    <t>Porcentaje de cumplimiento de las intervenciones programadas para la adecuación de las Instalaciones locativas de EPA ESP en el cuatrienio</t>
  </si>
  <si>
    <t xml:space="preserve">Adecuación de las instalaciones locativas </t>
  </si>
  <si>
    <t xml:space="preserve">Realizar actividades de conservación, adecuación y/o mantenimiento de los bienes inmuebles de EPA ESP </t>
  </si>
  <si>
    <t>Porcentaje de cumplimiento de las actividades planificadas para la conservación, adecuación y/o mantenimiento de Infraestructura física</t>
  </si>
  <si>
    <t>Fortalecimiento de la plataforma tecnología,  sistemas de información  y de las comunicaciones</t>
  </si>
  <si>
    <t>Porcentaje de cumplimiento de los Planes estratégicos adoptados por la Dirección TIC en el cuatrienio</t>
  </si>
  <si>
    <t xml:space="preserve">Modernización de la Plataforma TIC de EPA ESP  </t>
  </si>
  <si>
    <t>Ejecutar acciones para el cumplimiento de los Planes estratégicos adoptados por la Dirección TIC</t>
  </si>
  <si>
    <t>Porcentaje promedio de la  ejecución del Planes Estratégicos adoptados por la Dirección TIC</t>
  </si>
  <si>
    <t>Seguimientos y controles a los negocios estratégicos de EPA ESP</t>
  </si>
  <si>
    <t>Número de seguimientos y controles realizados en el cuatrienio a las inversiones de EPA ESP en otros negocios estratégicos.</t>
  </si>
  <si>
    <t>Fortalecimiento de los procesos de vigilancia, interventoría, supervisión, seguimiento o control a operadores de servicios e inversiones</t>
  </si>
  <si>
    <t>Desarrollar los procesos de vigilancia, interventoría, supervisión, seguimiento o control a los servicios o componentes de servicios entregados por EPA ESP., y a las inversiones realizadas en otros negocios</t>
  </si>
  <si>
    <t>Número de informes consolidados de seguimiento y control al proceso de Interventoría al desarrollo y cumplimiento del Contrato celebrado por EPA ESP con Frigocafé SA para la operación de la Central de Beneficio de Carnes</t>
  </si>
  <si>
    <t>Dirección y/o subgerencias  Involucrados</t>
  </si>
  <si>
    <t>Número de informes consolidados de seguimiento y control a la participación de EPA ESP en la empresa ENREVSA SA, operadora de la  PCH El Bosque y Sociedad AQUASEO SA ESP, operadora de servicios públicos en Tumaco y Magangué</t>
  </si>
  <si>
    <t>Análisis y Desarrollo de otras Unidades de Negocio</t>
  </si>
  <si>
    <t>Número de nuevas unidades de negocio analizadas en el cuatrienio</t>
  </si>
  <si>
    <t xml:space="preserve"> Análisis  de nuevas unidades de negocio </t>
  </si>
  <si>
    <t>Analizar la viabilidad de implementación y desarrollo de nuevas unidades de negocio</t>
  </si>
  <si>
    <t>Número de análisis de la viabilidad y conveniencia del desarrollo y continuidad de  inversiones por parte de EPA ESP en otros negocios</t>
  </si>
  <si>
    <t xml:space="preserve">Proyectos Estratégicos </t>
  </si>
  <si>
    <t xml:space="preserve">Número de nuevos proyectos estratégicos viabilizados </t>
  </si>
  <si>
    <t>TOTAL</t>
  </si>
  <si>
    <t>REPRESENTANTE LEGAL</t>
  </si>
  <si>
    <t>RESPONSABLE DE LA DEPENDENCIA  Y/O ENTIDAD</t>
  </si>
  <si>
    <t>ALCALDE</t>
  </si>
  <si>
    <t>____________________________________________________________
Centro Administrativo Municipal CAM, piso 3 Tel – (6) 741 71 00 Ext. 804, 805</t>
  </si>
  <si>
    <t>Numero de estudios para la adquisición de predios para la Construcción de la PTAR La Florida en el Municipio de Armenia contratados</t>
  </si>
  <si>
    <t>Continuidad y calidad del servicio de agua potable</t>
  </si>
  <si>
    <t>Continuidad  del servicio de agua potable</t>
  </si>
  <si>
    <t>Gestión integral del recurso hídrico responsabilidad de TODOS</t>
  </si>
  <si>
    <t>Número de contratos de interventoría adjudicados para adelantar la obra de reforzamiento de dos (2) módulos del Tanque de almacenamiento de Corbones</t>
  </si>
  <si>
    <t>Cumplimiento de las acciones de monitoreo de la calidad del agua</t>
  </si>
  <si>
    <t>Realizar el monitoreo de fisicoquímico, bacteriológicos y microbiológicos al agua cruda y tratada</t>
  </si>
  <si>
    <t>Porcentaje de cumplimiento del monitoreo fisicoquímico, bacteriológico y microbiológico al agua cruda y tratada</t>
  </si>
  <si>
    <t>Adquirir los avisos de mensajes educativos para el manejo y  disposición adecuada de los residuos solidos</t>
  </si>
  <si>
    <t>Código Interno EPA
202011101</t>
  </si>
  <si>
    <t>Código Interno EPA
202011202</t>
  </si>
  <si>
    <t>Código Interno EPA
202011303</t>
  </si>
  <si>
    <t>Código Interno EPA
202011404</t>
  </si>
  <si>
    <t>Código Interno EPA
202011505</t>
  </si>
  <si>
    <t>Código Interno EPA
202012106</t>
  </si>
  <si>
    <t>Código Interno EPA
202012207</t>
  </si>
  <si>
    <t>Código Interno EPA
202012308</t>
  </si>
  <si>
    <t>Código Interno EPA
202012409</t>
  </si>
  <si>
    <t>Código Interno EPA
202012510</t>
  </si>
  <si>
    <t>Código Interno EPA
202013111</t>
  </si>
  <si>
    <t>Código Interno EPA
202013112</t>
  </si>
  <si>
    <t>Código Interno EPA
202013213</t>
  </si>
  <si>
    <t>Código Interno EPA
202013214</t>
  </si>
  <si>
    <t>Código Interno EPA
202013315</t>
  </si>
  <si>
    <t>Código Interno EPA
202013416</t>
  </si>
  <si>
    <t>Código Interno EPA
202013517</t>
  </si>
  <si>
    <t>Código Interno EPA
202013618</t>
  </si>
  <si>
    <t>Código Interno EPA
202014319</t>
  </si>
  <si>
    <t>Código Interno EPA
202015120</t>
  </si>
  <si>
    <t>Código Interno EPA
202015221</t>
  </si>
  <si>
    <t>Código Interno EPA
202015222</t>
  </si>
  <si>
    <t>Código Interno EPA
202015323</t>
  </si>
  <si>
    <t>Código Interno EPA
202015324</t>
  </si>
  <si>
    <t>Código Interno EPA
202016125</t>
  </si>
  <si>
    <t>Código Interno EPA
202017126</t>
  </si>
  <si>
    <t>Código Interno EPA
202017127</t>
  </si>
  <si>
    <t>Código Interno EPA
202021128</t>
  </si>
  <si>
    <t>Código Interno EPA
202021229</t>
  </si>
  <si>
    <t>Código Interno EPA
202021230</t>
  </si>
  <si>
    <t>Código Interno EPA
202021231</t>
  </si>
  <si>
    <t>Código Interno EPA
202021332</t>
  </si>
  <si>
    <t>Código Interno EPA
202021533</t>
  </si>
  <si>
    <t>Código Interno EPA
202021534</t>
  </si>
  <si>
    <t>Código Interno EPA
202022135</t>
  </si>
  <si>
    <t>Código Interno EPA
202022136</t>
  </si>
  <si>
    <t>Código Interno EPA
202031137</t>
  </si>
  <si>
    <t>Código Interno EPA
202033138</t>
  </si>
  <si>
    <t>Código Interno EPA
202033139</t>
  </si>
  <si>
    <t>Código Interno EPA
202033140</t>
  </si>
  <si>
    <t>Código Interno EPA
202034141</t>
  </si>
  <si>
    <t>Código Interno EPA
202034142</t>
  </si>
  <si>
    <t>Código Interno EPA
202034243</t>
  </si>
  <si>
    <t>Código Interno EPA
202035144</t>
  </si>
  <si>
    <t>JOSÉ MANUEL RÍOS MORALES</t>
  </si>
  <si>
    <t>GERENTE</t>
  </si>
  <si>
    <t>JORGE IVAN RENGIFO RODRÍGUEZ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</si>
</sst>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164" formatCode="0.0"/>
    <numFmt numFmtId="165" formatCode="_-* #.##0.00_-;\-* #.##0.00_-;_-* &quot;-&quot;??_-;_-@_-"/>
    <numFmt numFmtId="166" formatCode="_(&quot;$&quot;* #,##0_);_(&quot;$&quot;* \(#,##0\);_(&quot;$&quot;* &quot;-&quot;??_);_(@_)"/>
    <numFmt numFmtId="167" formatCode="0.0%"/>
    <numFmt numFmtId="168" formatCode="_(* #.##0.00_);_(* \(#.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sz val="12"/>
      <color rgb="FFFF0000"/>
      <name val="Arial"/>
      <family val="2"/>
    </font>
    <font>
      <b/>
      <sz val="14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rgb="FF000000"/>
      </patternFill>
    </fill>
    <fill>
      <patternFill patternType="solid">
        <fgColor rgb="FFFFE699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4" fillId="0" borderId="0" applyFill="0" applyBorder="0" applyAlignment="0" applyProtection="0"/>
    <xf numFmtId="165" fontId="4" fillId="0" borderId="0" applyFill="0" applyBorder="0" applyAlignment="0" applyProtection="0"/>
    <xf numFmtId="0" fontId="1" fillId="0" borderId="0"/>
    <xf numFmtId="168" fontId="4" fillId="0" borderId="0" applyFill="0" applyBorder="0" applyAlignment="0" applyProtection="0"/>
    <xf numFmtId="44" fontId="1" fillId="0" borderId="0" applyFont="0" applyFill="0" applyBorder="0" applyAlignment="0" applyProtection="0"/>
  </cellStyleXfs>
  <cellXfs count="177">
    <xf numFmtId="0" fontId="0" fillId="0" borderId="0" xfId="0"/>
    <xf numFmtId="0" fontId="2" fillId="0" borderId="4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5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41" fontId="2" fillId="0" borderId="6" xfId="1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41" fontId="2" fillId="0" borderId="0" xfId="1" applyFont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41" fontId="2" fillId="2" borderId="22" xfId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3" borderId="28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9" fontId="2" fillId="0" borderId="28" xfId="0" applyNumberFormat="1" applyFont="1" applyBorder="1" applyAlignment="1">
      <alignment horizontal="center" vertical="center" wrapText="1"/>
    </xf>
    <xf numFmtId="0" fontId="2" fillId="0" borderId="28" xfId="0" applyFont="1" applyBorder="1" applyAlignment="1">
      <alignment horizontal="justify" vertical="center" wrapText="1"/>
    </xf>
    <xf numFmtId="9" fontId="2" fillId="0" borderId="29" xfId="3" applyFont="1" applyFill="1" applyBorder="1" applyAlignment="1">
      <alignment horizontal="center" vertical="center" wrapText="1"/>
    </xf>
    <xf numFmtId="164" fontId="2" fillId="4" borderId="28" xfId="0" applyNumberFormat="1" applyFont="1" applyFill="1" applyBorder="1" applyAlignment="1">
      <alignment horizontal="center" vertical="center" wrapText="1"/>
    </xf>
    <xf numFmtId="9" fontId="2" fillId="0" borderId="29" xfId="0" applyNumberFormat="1" applyFont="1" applyBorder="1" applyAlignment="1">
      <alignment horizontal="center" vertical="center" wrapText="1"/>
    </xf>
    <xf numFmtId="3" fontId="2" fillId="4" borderId="28" xfId="0" applyNumberFormat="1" applyFont="1" applyFill="1" applyBorder="1" applyAlignment="1">
      <alignment horizontal="center" vertical="center" wrapText="1"/>
    </xf>
    <xf numFmtId="0" fontId="2" fillId="0" borderId="28" xfId="0" applyFont="1" applyBorder="1" applyAlignment="1">
      <alignment vertical="center" wrapText="1"/>
    </xf>
    <xf numFmtId="1" fontId="2" fillId="0" borderId="28" xfId="0" applyNumberFormat="1" applyFont="1" applyBorder="1" applyAlignment="1">
      <alignment horizontal="center" vertical="center" wrapText="1"/>
    </xf>
    <xf numFmtId="1" fontId="2" fillId="0" borderId="29" xfId="0" applyNumberFormat="1" applyFont="1" applyBorder="1" applyAlignment="1">
      <alignment horizontal="center" vertical="center" wrapText="1"/>
    </xf>
    <xf numFmtId="9" fontId="2" fillId="4" borderId="28" xfId="3" applyFont="1" applyFill="1" applyBorder="1" applyAlignment="1">
      <alignment horizontal="center" vertical="center" wrapText="1"/>
    </xf>
    <xf numFmtId="9" fontId="2" fillId="4" borderId="28" xfId="0" applyNumberFormat="1" applyFont="1" applyFill="1" applyBorder="1" applyAlignment="1">
      <alignment horizontal="center" vertical="center" wrapText="1"/>
    </xf>
    <xf numFmtId="12" fontId="2" fillId="4" borderId="28" xfId="0" applyNumberFormat="1" applyFont="1" applyFill="1" applyBorder="1" applyAlignment="1">
      <alignment horizontal="center" vertical="center" wrapText="1"/>
    </xf>
    <xf numFmtId="1" fontId="2" fillId="4" borderId="28" xfId="4" applyNumberFormat="1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166" fontId="2" fillId="4" borderId="28" xfId="0" applyNumberFormat="1" applyFont="1" applyFill="1" applyBorder="1" applyAlignment="1">
      <alignment horizontal="center" vertical="center" wrapText="1"/>
    </xf>
    <xf numFmtId="1" fontId="2" fillId="4" borderId="28" xfId="0" applyNumberFormat="1" applyFont="1" applyFill="1" applyBorder="1" applyAlignment="1">
      <alignment horizontal="center" vertical="center" wrapText="1"/>
    </xf>
    <xf numFmtId="41" fontId="2" fillId="0" borderId="28" xfId="1" applyFont="1" applyFill="1" applyBorder="1" applyAlignment="1">
      <alignment horizontal="center" vertical="center" wrapText="1"/>
    </xf>
    <xf numFmtId="41" fontId="2" fillId="4" borderId="28" xfId="1" applyFont="1" applyFill="1" applyBorder="1" applyAlignment="1">
      <alignment horizontal="center" vertical="center" wrapText="1"/>
    </xf>
    <xf numFmtId="0" fontId="2" fillId="4" borderId="28" xfId="0" applyFont="1" applyFill="1" applyBorder="1" applyAlignment="1">
      <alignment horizontal="left" vertical="center" wrapText="1"/>
    </xf>
    <xf numFmtId="10" fontId="2" fillId="4" borderId="28" xfId="3" applyNumberFormat="1" applyFont="1" applyFill="1" applyBorder="1" applyAlignment="1">
      <alignment horizontal="center" vertical="center" wrapText="1"/>
    </xf>
    <xf numFmtId="167" fontId="2" fillId="4" borderId="28" xfId="5" applyNumberFormat="1" applyFont="1" applyFill="1" applyBorder="1" applyAlignment="1">
      <alignment horizontal="center" vertical="center" wrapText="1"/>
    </xf>
    <xf numFmtId="3" fontId="2" fillId="4" borderId="28" xfId="6" applyNumberFormat="1" applyFont="1" applyFill="1" applyBorder="1" applyAlignment="1">
      <alignment horizontal="center" vertical="center" wrapText="1"/>
    </xf>
    <xf numFmtId="3" fontId="2" fillId="4" borderId="28" xfId="5" applyNumberFormat="1" applyFont="1" applyFill="1" applyBorder="1" applyAlignment="1">
      <alignment horizontal="center" vertical="center" wrapText="1"/>
    </xf>
    <xf numFmtId="10" fontId="2" fillId="4" borderId="28" xfId="0" applyNumberFormat="1" applyFont="1" applyFill="1" applyBorder="1" applyAlignment="1">
      <alignment horizontal="center" vertical="center" wrapText="1"/>
    </xf>
    <xf numFmtId="10" fontId="2" fillId="0" borderId="28" xfId="0" applyNumberFormat="1" applyFont="1" applyBorder="1" applyAlignment="1">
      <alignment horizontal="center" vertical="center" wrapText="1"/>
    </xf>
    <xf numFmtId="9" fontId="2" fillId="4" borderId="28" xfId="5" applyNumberFormat="1" applyFont="1" applyFill="1" applyBorder="1" applyAlignment="1">
      <alignment horizontal="center" vertical="center" wrapText="1"/>
    </xf>
    <xf numFmtId="49" fontId="2" fillId="4" borderId="28" xfId="0" applyNumberFormat="1" applyFont="1" applyFill="1" applyBorder="1" applyAlignment="1">
      <alignment horizontal="center" vertical="center" wrapText="1"/>
    </xf>
    <xf numFmtId="1" fontId="2" fillId="4" borderId="28" xfId="5" applyNumberFormat="1" applyFont="1" applyFill="1" applyBorder="1" applyAlignment="1">
      <alignment horizontal="center" vertical="center" wrapText="1"/>
    </xf>
    <xf numFmtId="0" fontId="2" fillId="4" borderId="28" xfId="5" applyFont="1" applyFill="1" applyBorder="1" applyAlignment="1">
      <alignment horizontal="center" vertical="center" wrapText="1"/>
    </xf>
    <xf numFmtId="0" fontId="2" fillId="4" borderId="28" xfId="0" applyFont="1" applyFill="1" applyBorder="1" applyAlignment="1">
      <alignment horizontal="center" vertical="center"/>
    </xf>
    <xf numFmtId="0" fontId="3" fillId="6" borderId="28" xfId="0" applyFont="1" applyFill="1" applyBorder="1" applyAlignment="1">
      <alignment horizontal="center" vertical="center" wrapText="1"/>
    </xf>
    <xf numFmtId="9" fontId="2" fillId="4" borderId="28" xfId="0" applyNumberFormat="1" applyFont="1" applyFill="1" applyBorder="1" applyAlignment="1">
      <alignment horizontal="center" vertical="center"/>
    </xf>
    <xf numFmtId="0" fontId="2" fillId="7" borderId="9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4" borderId="28" xfId="0" applyFont="1" applyFill="1" applyBorder="1" applyAlignment="1">
      <alignment horizontal="center" vertical="center" wrapText="1"/>
    </xf>
    <xf numFmtId="42" fontId="2" fillId="4" borderId="28" xfId="2" applyFont="1" applyFill="1" applyBorder="1" applyAlignment="1">
      <alignment horizontal="center" vertical="center" wrapText="1"/>
    </xf>
    <xf numFmtId="0" fontId="2" fillId="4" borderId="31" xfId="0" applyFont="1" applyFill="1" applyBorder="1" applyAlignment="1">
      <alignment horizontal="center" vertical="center" wrapText="1"/>
    </xf>
    <xf numFmtId="0" fontId="2" fillId="4" borderId="3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8" borderId="0" xfId="0" applyFont="1" applyFill="1" applyAlignment="1">
      <alignment horizontal="center" vertical="center" wrapText="1"/>
    </xf>
    <xf numFmtId="0" fontId="3" fillId="8" borderId="0" xfId="0" applyFont="1" applyFill="1" applyAlignment="1">
      <alignment horizontal="center" vertical="center" wrapText="1"/>
    </xf>
    <xf numFmtId="0" fontId="3" fillId="8" borderId="25" xfId="0" applyFont="1" applyFill="1" applyBorder="1" applyAlignment="1">
      <alignment horizontal="center" vertical="center" wrapText="1"/>
    </xf>
    <xf numFmtId="0" fontId="3" fillId="8" borderId="26" xfId="0" applyFont="1" applyFill="1" applyBorder="1" applyAlignment="1">
      <alignment horizontal="center" vertical="center" wrapText="1"/>
    </xf>
    <xf numFmtId="0" fontId="3" fillId="8" borderId="16" xfId="0" applyFont="1" applyFill="1" applyBorder="1" applyAlignment="1">
      <alignment horizontal="center" vertical="center" wrapText="1"/>
    </xf>
    <xf numFmtId="0" fontId="3" fillId="8" borderId="17" xfId="0" applyFont="1" applyFill="1" applyBorder="1" applyAlignment="1">
      <alignment horizontal="center" vertical="center" wrapText="1"/>
    </xf>
    <xf numFmtId="41" fontId="3" fillId="8" borderId="17" xfId="1" applyFont="1" applyFill="1" applyBorder="1" applyAlignment="1">
      <alignment horizontal="center" vertical="center" wrapText="1"/>
    </xf>
    <xf numFmtId="0" fontId="3" fillId="8" borderId="27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4" borderId="40" xfId="0" applyFont="1" applyFill="1" applyBorder="1" applyAlignment="1">
      <alignment horizontal="center" vertical="center" wrapText="1"/>
    </xf>
    <xf numFmtId="164" fontId="2" fillId="4" borderId="40" xfId="0" applyNumberFormat="1" applyFont="1" applyFill="1" applyBorder="1" applyAlignment="1">
      <alignment horizontal="center" vertical="center" wrapText="1"/>
    </xf>
    <xf numFmtId="42" fontId="2" fillId="4" borderId="40" xfId="2" applyFont="1" applyFill="1" applyBorder="1" applyAlignment="1">
      <alignment horizontal="center" vertical="center" wrapText="1"/>
    </xf>
    <xf numFmtId="0" fontId="2" fillId="4" borderId="41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4" borderId="3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8" borderId="0" xfId="0" applyFont="1" applyFill="1" applyAlignment="1">
      <alignment horizontal="center" vertical="center" wrapText="1"/>
    </xf>
    <xf numFmtId="0" fontId="3" fillId="8" borderId="12" xfId="0" applyFont="1" applyFill="1" applyBorder="1" applyAlignment="1">
      <alignment horizontal="center" vertical="center" wrapText="1"/>
    </xf>
    <xf numFmtId="0" fontId="3" fillId="8" borderId="13" xfId="0" applyFont="1" applyFill="1" applyBorder="1" applyAlignment="1">
      <alignment horizontal="center" vertical="center" wrapText="1"/>
    </xf>
    <xf numFmtId="0" fontId="3" fillId="8" borderId="14" xfId="0" applyFont="1" applyFill="1" applyBorder="1" applyAlignment="1">
      <alignment horizontal="center" vertical="center" wrapText="1"/>
    </xf>
    <xf numFmtId="0" fontId="3" fillId="8" borderId="17" xfId="0" applyFont="1" applyFill="1" applyBorder="1" applyAlignment="1">
      <alignment horizontal="center" vertical="center" wrapText="1"/>
    </xf>
    <xf numFmtId="0" fontId="3" fillId="8" borderId="24" xfId="0" applyFont="1" applyFill="1" applyBorder="1" applyAlignment="1">
      <alignment horizontal="center" vertical="center" wrapText="1"/>
    </xf>
    <xf numFmtId="0" fontId="3" fillId="8" borderId="18" xfId="0" applyFont="1" applyFill="1" applyBorder="1" applyAlignment="1">
      <alignment horizontal="center" vertical="center"/>
    </xf>
    <xf numFmtId="0" fontId="3" fillId="8" borderId="19" xfId="0" applyFont="1" applyFill="1" applyBorder="1" applyAlignment="1">
      <alignment horizontal="center" vertical="center"/>
    </xf>
    <xf numFmtId="0" fontId="3" fillId="8" borderId="4" xfId="0" applyFont="1" applyFill="1" applyBorder="1" applyAlignment="1">
      <alignment horizontal="center" vertical="center"/>
    </xf>
    <xf numFmtId="0" fontId="3" fillId="3" borderId="28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9" fontId="2" fillId="0" borderId="28" xfId="0" applyNumberFormat="1" applyFont="1" applyBorder="1" applyAlignment="1">
      <alignment horizontal="center" vertical="center" wrapText="1"/>
    </xf>
    <xf numFmtId="0" fontId="3" fillId="8" borderId="16" xfId="0" applyFont="1" applyFill="1" applyBorder="1" applyAlignment="1">
      <alignment horizontal="center" vertical="center" wrapText="1"/>
    </xf>
    <xf numFmtId="0" fontId="3" fillId="8" borderId="23" xfId="0" applyFont="1" applyFill="1" applyBorder="1" applyAlignment="1">
      <alignment horizontal="center" vertical="center" wrapText="1"/>
    </xf>
    <xf numFmtId="0" fontId="3" fillId="8" borderId="20" xfId="0" applyFont="1" applyFill="1" applyBorder="1" applyAlignment="1">
      <alignment horizontal="center" vertical="center"/>
    </xf>
    <xf numFmtId="9" fontId="2" fillId="0" borderId="29" xfId="0" applyNumberFormat="1" applyFont="1" applyBorder="1" applyAlignment="1">
      <alignment horizontal="center" vertical="center" wrapText="1"/>
    </xf>
    <xf numFmtId="0" fontId="2" fillId="4" borderId="28" xfId="0" applyFont="1" applyFill="1" applyBorder="1" applyAlignment="1">
      <alignment horizontal="center" vertical="center" wrapText="1"/>
    </xf>
    <xf numFmtId="42" fontId="2" fillId="4" borderId="28" xfId="2" applyFont="1" applyFill="1" applyBorder="1" applyAlignment="1">
      <alignment horizontal="center" vertical="center" wrapText="1"/>
    </xf>
    <xf numFmtId="0" fontId="2" fillId="4" borderId="31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42" fontId="2" fillId="0" borderId="28" xfId="2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9" fontId="2" fillId="0" borderId="26" xfId="0" applyNumberFormat="1" applyFont="1" applyBorder="1" applyAlignment="1">
      <alignment horizontal="center" vertical="center" wrapText="1"/>
    </xf>
    <xf numFmtId="9" fontId="2" fillId="0" borderId="33" xfId="0" applyNumberFormat="1" applyFont="1" applyBorder="1" applyAlignment="1">
      <alignment horizontal="center" vertical="center" wrapText="1"/>
    </xf>
    <xf numFmtId="9" fontId="2" fillId="0" borderId="34" xfId="0" applyNumberFormat="1" applyFont="1" applyBorder="1" applyAlignment="1">
      <alignment horizontal="center" vertical="center" wrapText="1"/>
    </xf>
    <xf numFmtId="9" fontId="2" fillId="0" borderId="25" xfId="0" applyNumberFormat="1" applyFont="1" applyBorder="1" applyAlignment="1">
      <alignment horizontal="center" vertical="center" wrapText="1"/>
    </xf>
    <xf numFmtId="9" fontId="2" fillId="0" borderId="32" xfId="0" applyNumberFormat="1" applyFont="1" applyBorder="1" applyAlignment="1">
      <alignment horizontal="center" vertical="center" wrapText="1"/>
    </xf>
    <xf numFmtId="41" fontId="2" fillId="0" borderId="28" xfId="1" applyFont="1" applyFill="1" applyBorder="1" applyAlignment="1">
      <alignment horizontal="center" vertical="center" wrapText="1"/>
    </xf>
    <xf numFmtId="9" fontId="2" fillId="0" borderId="28" xfId="3" applyFont="1" applyFill="1" applyBorder="1" applyAlignment="1">
      <alignment horizontal="center" vertical="center" wrapText="1"/>
    </xf>
    <xf numFmtId="9" fontId="2" fillId="0" borderId="24" xfId="0" applyNumberFormat="1" applyFont="1" applyBorder="1" applyAlignment="1">
      <alignment horizontal="center" vertical="center" wrapText="1"/>
    </xf>
    <xf numFmtId="3" fontId="2" fillId="0" borderId="25" xfId="0" applyNumberFormat="1" applyFont="1" applyBorder="1" applyAlignment="1">
      <alignment horizontal="center" vertical="center" wrapText="1"/>
    </xf>
    <xf numFmtId="3" fontId="2" fillId="0" borderId="24" xfId="0" applyNumberFormat="1" applyFont="1" applyBorder="1" applyAlignment="1">
      <alignment horizontal="center" vertical="center" wrapText="1"/>
    </xf>
    <xf numFmtId="0" fontId="3" fillId="5" borderId="25" xfId="0" applyFont="1" applyFill="1" applyBorder="1" applyAlignment="1">
      <alignment horizontal="center" vertical="center" wrapText="1"/>
    </xf>
    <xf numFmtId="0" fontId="3" fillId="5" borderId="24" xfId="0" applyFont="1" applyFill="1" applyBorder="1" applyAlignment="1">
      <alignment horizontal="center" vertical="center" wrapText="1"/>
    </xf>
    <xf numFmtId="0" fontId="3" fillId="5" borderId="32" xfId="0" applyFont="1" applyFill="1" applyBorder="1" applyAlignment="1">
      <alignment horizontal="center" vertical="center" wrapText="1"/>
    </xf>
    <xf numFmtId="3" fontId="2" fillId="0" borderId="25" xfId="1" applyNumberFormat="1" applyFont="1" applyFill="1" applyBorder="1" applyAlignment="1">
      <alignment horizontal="center" vertical="center" wrapText="1"/>
    </xf>
    <xf numFmtId="3" fontId="2" fillId="0" borderId="24" xfId="1" applyNumberFormat="1" applyFont="1" applyFill="1" applyBorder="1" applyAlignment="1">
      <alignment horizontal="center" vertical="center" wrapText="1"/>
    </xf>
    <xf numFmtId="3" fontId="2" fillId="0" borderId="32" xfId="1" applyNumberFormat="1" applyFont="1" applyFill="1" applyBorder="1" applyAlignment="1">
      <alignment horizontal="center" vertical="center" wrapText="1"/>
    </xf>
    <xf numFmtId="0" fontId="2" fillId="4" borderId="30" xfId="0" applyFont="1" applyFill="1" applyBorder="1" applyAlignment="1">
      <alignment horizontal="center" vertical="center" wrapText="1"/>
    </xf>
    <xf numFmtId="9" fontId="2" fillId="0" borderId="25" xfId="3" applyFont="1" applyFill="1" applyBorder="1" applyAlignment="1">
      <alignment horizontal="center" vertical="center" wrapText="1"/>
    </xf>
    <xf numFmtId="9" fontId="2" fillId="0" borderId="24" xfId="3" applyFont="1" applyFill="1" applyBorder="1" applyAlignment="1">
      <alignment horizontal="center" vertical="center" wrapText="1"/>
    </xf>
    <xf numFmtId="9" fontId="2" fillId="0" borderId="32" xfId="3" applyFont="1" applyFill="1" applyBorder="1" applyAlignment="1">
      <alignment horizontal="center" vertical="center" wrapText="1"/>
    </xf>
    <xf numFmtId="9" fontId="2" fillId="0" borderId="26" xfId="3" applyFont="1" applyFill="1" applyBorder="1" applyAlignment="1">
      <alignment horizontal="center" vertical="center" wrapText="1"/>
    </xf>
    <xf numFmtId="9" fontId="2" fillId="0" borderId="33" xfId="3" applyFont="1" applyFill="1" applyBorder="1" applyAlignment="1">
      <alignment horizontal="center" vertical="center" wrapText="1"/>
    </xf>
    <xf numFmtId="9" fontId="2" fillId="0" borderId="34" xfId="3" applyFont="1" applyFill="1" applyBorder="1" applyAlignment="1">
      <alignment horizontal="center" vertical="center" wrapText="1"/>
    </xf>
    <xf numFmtId="1" fontId="2" fillId="0" borderId="25" xfId="0" applyNumberFormat="1" applyFont="1" applyBorder="1" applyAlignment="1">
      <alignment horizontal="center" vertical="center" wrapText="1"/>
    </xf>
    <xf numFmtId="1" fontId="2" fillId="0" borderId="24" xfId="0" applyNumberFormat="1" applyFont="1" applyBorder="1" applyAlignment="1">
      <alignment horizontal="center" vertical="center" wrapText="1"/>
    </xf>
    <xf numFmtId="1" fontId="2" fillId="0" borderId="32" xfId="0" applyNumberFormat="1" applyFont="1" applyBorder="1" applyAlignment="1">
      <alignment horizontal="center" vertical="center" wrapText="1"/>
    </xf>
    <xf numFmtId="1" fontId="2" fillId="0" borderId="26" xfId="0" applyNumberFormat="1" applyFont="1" applyBorder="1" applyAlignment="1">
      <alignment horizontal="center" vertical="center" wrapText="1"/>
    </xf>
    <xf numFmtId="1" fontId="2" fillId="0" borderId="33" xfId="0" applyNumberFormat="1" applyFont="1" applyBorder="1" applyAlignment="1">
      <alignment horizontal="center" vertical="center" wrapText="1"/>
    </xf>
    <xf numFmtId="1" fontId="2" fillId="0" borderId="34" xfId="0" applyNumberFormat="1" applyFont="1" applyBorder="1" applyAlignment="1">
      <alignment horizontal="center" vertical="center" wrapText="1"/>
    </xf>
    <xf numFmtId="0" fontId="3" fillId="6" borderId="25" xfId="0" applyFont="1" applyFill="1" applyBorder="1" applyAlignment="1">
      <alignment horizontal="center" vertical="center" wrapText="1"/>
    </xf>
    <xf numFmtId="0" fontId="3" fillId="6" borderId="24" xfId="0" applyFont="1" applyFill="1" applyBorder="1" applyAlignment="1">
      <alignment horizontal="center" vertical="center" wrapText="1"/>
    </xf>
    <xf numFmtId="0" fontId="3" fillId="6" borderId="32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3" fillId="6" borderId="2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4" borderId="36" xfId="0" applyFont="1" applyFill="1" applyBorder="1" applyAlignment="1">
      <alignment horizontal="center" vertical="center" wrapText="1"/>
    </xf>
    <xf numFmtId="42" fontId="2" fillId="4" borderId="36" xfId="2" applyFont="1" applyFill="1" applyBorder="1" applyAlignment="1">
      <alignment horizontal="center" vertical="center" wrapText="1"/>
    </xf>
    <xf numFmtId="0" fontId="2" fillId="4" borderId="42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right" vertical="center" wrapText="1"/>
    </xf>
    <xf numFmtId="0" fontId="3" fillId="7" borderId="3" xfId="0" applyFont="1" applyFill="1" applyBorder="1" applyAlignment="1">
      <alignment horizontal="right" vertical="center" wrapText="1"/>
    </xf>
    <xf numFmtId="0" fontId="3" fillId="7" borderId="0" xfId="0" applyFont="1" applyFill="1" applyBorder="1" applyAlignment="1">
      <alignment horizontal="right" vertical="center" wrapText="1"/>
    </xf>
    <xf numFmtId="0" fontId="3" fillId="7" borderId="8" xfId="0" applyFont="1" applyFill="1" applyBorder="1" applyAlignment="1">
      <alignment horizontal="right" vertical="center" wrapText="1"/>
    </xf>
    <xf numFmtId="0" fontId="3" fillId="7" borderId="10" xfId="0" applyFont="1" applyFill="1" applyBorder="1" applyAlignment="1">
      <alignment horizontal="right" vertical="center" wrapText="1"/>
    </xf>
    <xf numFmtId="44" fontId="7" fillId="7" borderId="38" xfId="7" applyFont="1" applyFill="1" applyBorder="1" applyAlignment="1">
      <alignment horizontal="center" vertical="center" wrapText="1"/>
    </xf>
    <xf numFmtId="44" fontId="7" fillId="7" borderId="37" xfId="7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8">
    <cellStyle name="Millares [0]" xfId="1" builtinId="6"/>
    <cellStyle name="Millares 2" xfId="6"/>
    <cellStyle name="Millares 3" xfId="4"/>
    <cellStyle name="Moneda" xfId="7" builtinId="4"/>
    <cellStyle name="Moneda [0]" xfId="2" builtinId="7"/>
    <cellStyle name="Normal" xfId="0" builtinId="0"/>
    <cellStyle name="Normal 2" xfId="5"/>
    <cellStyle name="Porcentaje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1206500</xdr:colOff>
      <xdr:row>0</xdr:row>
      <xdr:rowOff>85725</xdr:rowOff>
    </xdr:from>
    <xdr:to>
      <xdr:col>1</xdr:col>
      <xdr:colOff>402879</xdr:colOff>
      <xdr:row>3</xdr:row>
      <xdr:rowOff>276225</xdr:rowOff>
    </xdr:to>
    <xdr:pic>
      <xdr:nvPicPr>
        <xdr:cNvPr id="2" name="3 Imagen" descr="E:\DOCUMENTOS LENIS\Memoria pasar\1Escudo.jpg">
          <a:extLst>
            <a:ext uri="{FF2B5EF4-FFF2-40B4-BE49-F238E27FC236}">
              <a16:creationId xmlns:a16="http://schemas.microsoft.com/office/drawing/2014/main" xmlns="" id="{CC222A08-91DA-4249-8671-0CBCB80B8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6500" y="85725"/>
          <a:ext cx="1334212" cy="1058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17</xdr:col>
      <xdr:colOff>1059</xdr:colOff>
      <xdr:row>44</xdr:row>
      <xdr:rowOff>0</xdr:rowOff>
    </xdr:from>
    <xdr:ext cx="65" cy="172227"/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xmlns="" id="{D133488E-0981-40E2-B192-C453F5833FD6}"/>
            </a:ext>
          </a:extLst>
        </xdr:cNvPr>
        <xdr:cNvSpPr txBox="1"/>
      </xdr:nvSpPr>
      <xdr:spPr>
        <a:xfrm>
          <a:off x="30852534" y="37680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44</xdr:row>
      <xdr:rowOff>0</xdr:rowOff>
    </xdr:from>
    <xdr:ext cx="65" cy="172227"/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xmlns="" id="{BB64A478-70E3-4ECD-B371-96BE16C72D95}"/>
            </a:ext>
          </a:extLst>
        </xdr:cNvPr>
        <xdr:cNvSpPr txBox="1"/>
      </xdr:nvSpPr>
      <xdr:spPr>
        <a:xfrm>
          <a:off x="28890021" y="37680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44</xdr:row>
      <xdr:rowOff>0</xdr:rowOff>
    </xdr:from>
    <xdr:ext cx="65" cy="172227"/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xmlns="" id="{C35FF56B-0303-4A0A-898A-D88A7783EDA1}"/>
            </a:ext>
          </a:extLst>
        </xdr:cNvPr>
        <xdr:cNvSpPr txBox="1"/>
      </xdr:nvSpPr>
      <xdr:spPr>
        <a:xfrm>
          <a:off x="28890384" y="37680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44</xdr:row>
      <xdr:rowOff>0</xdr:rowOff>
    </xdr:from>
    <xdr:ext cx="65" cy="172227"/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xmlns="" id="{D48927A7-1B00-4DFA-95FF-4B8E761A3C70}"/>
            </a:ext>
          </a:extLst>
        </xdr:cNvPr>
        <xdr:cNvSpPr txBox="1"/>
      </xdr:nvSpPr>
      <xdr:spPr>
        <a:xfrm>
          <a:off x="28890384" y="37680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44</xdr:row>
      <xdr:rowOff>0</xdr:rowOff>
    </xdr:from>
    <xdr:ext cx="65" cy="172227"/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xmlns="" id="{569E8F1E-EC43-410A-8C4F-BAE18014DD98}"/>
            </a:ext>
          </a:extLst>
        </xdr:cNvPr>
        <xdr:cNvSpPr txBox="1"/>
      </xdr:nvSpPr>
      <xdr:spPr>
        <a:xfrm>
          <a:off x="28890384" y="37680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1059</xdr:colOff>
      <xdr:row>44</xdr:row>
      <xdr:rowOff>0</xdr:rowOff>
    </xdr:from>
    <xdr:ext cx="65" cy="172227"/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xmlns="" id="{53FF20D6-92A2-4E0A-9A09-E7B74691DFB3}"/>
            </a:ext>
          </a:extLst>
        </xdr:cNvPr>
        <xdr:cNvSpPr txBox="1"/>
      </xdr:nvSpPr>
      <xdr:spPr>
        <a:xfrm>
          <a:off x="30852534" y="37680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1059</xdr:colOff>
      <xdr:row>44</xdr:row>
      <xdr:rowOff>0</xdr:rowOff>
    </xdr:from>
    <xdr:ext cx="65" cy="172227"/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xmlns="" id="{8109424E-7CAE-4B57-A6DD-B42927CAB39D}"/>
            </a:ext>
          </a:extLst>
        </xdr:cNvPr>
        <xdr:cNvSpPr txBox="1"/>
      </xdr:nvSpPr>
      <xdr:spPr>
        <a:xfrm>
          <a:off x="30852534" y="37680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44</xdr:row>
      <xdr:rowOff>0</xdr:rowOff>
    </xdr:from>
    <xdr:ext cx="65" cy="172227"/>
    <xdr:sp macro="" textlink="">
      <xdr:nvSpPr>
        <xdr:cNvPr id="10" name="CuadroTexto 9">
          <a:extLst>
            <a:ext uri="{FF2B5EF4-FFF2-40B4-BE49-F238E27FC236}">
              <a16:creationId xmlns:a16="http://schemas.microsoft.com/office/drawing/2014/main" xmlns="" id="{40843A37-99AD-4018-923A-5D841485C590}"/>
            </a:ext>
          </a:extLst>
        </xdr:cNvPr>
        <xdr:cNvSpPr txBox="1"/>
      </xdr:nvSpPr>
      <xdr:spPr>
        <a:xfrm>
          <a:off x="28890384" y="37680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44</xdr:row>
      <xdr:rowOff>0</xdr:rowOff>
    </xdr:from>
    <xdr:ext cx="65" cy="172227"/>
    <xdr:sp macro="" textlink="">
      <xdr:nvSpPr>
        <xdr:cNvPr id="11" name="CuadroTexto 10">
          <a:extLst>
            <a:ext uri="{FF2B5EF4-FFF2-40B4-BE49-F238E27FC236}">
              <a16:creationId xmlns:a16="http://schemas.microsoft.com/office/drawing/2014/main" xmlns="" id="{85970908-77C8-472F-930E-F2833A17B61A}"/>
            </a:ext>
          </a:extLst>
        </xdr:cNvPr>
        <xdr:cNvSpPr txBox="1"/>
      </xdr:nvSpPr>
      <xdr:spPr>
        <a:xfrm>
          <a:off x="28890384" y="37680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44</xdr:row>
      <xdr:rowOff>0</xdr:rowOff>
    </xdr:from>
    <xdr:ext cx="65" cy="172227"/>
    <xdr:sp macro="" textlink="">
      <xdr:nvSpPr>
        <xdr:cNvPr id="12" name="CuadroTexto 11">
          <a:extLst>
            <a:ext uri="{FF2B5EF4-FFF2-40B4-BE49-F238E27FC236}">
              <a16:creationId xmlns:a16="http://schemas.microsoft.com/office/drawing/2014/main" xmlns="" id="{E9A3E6F3-5CA6-4055-8ED0-3CF6774B7670}"/>
            </a:ext>
          </a:extLst>
        </xdr:cNvPr>
        <xdr:cNvSpPr txBox="1"/>
      </xdr:nvSpPr>
      <xdr:spPr>
        <a:xfrm>
          <a:off x="28890384" y="37680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44</xdr:row>
      <xdr:rowOff>0</xdr:rowOff>
    </xdr:from>
    <xdr:ext cx="65" cy="172227"/>
    <xdr:sp macro="" textlink="">
      <xdr:nvSpPr>
        <xdr:cNvPr id="13" name="CuadroTexto 12">
          <a:extLst>
            <a:ext uri="{FF2B5EF4-FFF2-40B4-BE49-F238E27FC236}">
              <a16:creationId xmlns:a16="http://schemas.microsoft.com/office/drawing/2014/main" xmlns="" id="{9BE1CBC2-BF3D-42A0-9781-0AC24E326AE1}"/>
            </a:ext>
          </a:extLst>
        </xdr:cNvPr>
        <xdr:cNvSpPr txBox="1"/>
      </xdr:nvSpPr>
      <xdr:spPr>
        <a:xfrm>
          <a:off x="28890021" y="37680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44</xdr:row>
      <xdr:rowOff>0</xdr:rowOff>
    </xdr:from>
    <xdr:ext cx="65" cy="172227"/>
    <xdr:sp macro="" textlink="">
      <xdr:nvSpPr>
        <xdr:cNvPr id="14" name="CuadroTexto 13">
          <a:extLst>
            <a:ext uri="{FF2B5EF4-FFF2-40B4-BE49-F238E27FC236}">
              <a16:creationId xmlns:a16="http://schemas.microsoft.com/office/drawing/2014/main" xmlns="" id="{B5001068-085E-46C7-ABC0-86E466D7AD3F}"/>
            </a:ext>
          </a:extLst>
        </xdr:cNvPr>
        <xdr:cNvSpPr txBox="1"/>
      </xdr:nvSpPr>
      <xdr:spPr>
        <a:xfrm>
          <a:off x="28890384" y="37680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44</xdr:row>
      <xdr:rowOff>0</xdr:rowOff>
    </xdr:from>
    <xdr:ext cx="65" cy="172227"/>
    <xdr:sp macro="" textlink="">
      <xdr:nvSpPr>
        <xdr:cNvPr id="15" name="CuadroTexto 14">
          <a:extLst>
            <a:ext uri="{FF2B5EF4-FFF2-40B4-BE49-F238E27FC236}">
              <a16:creationId xmlns:a16="http://schemas.microsoft.com/office/drawing/2014/main" xmlns="" id="{7E485484-50BC-4B28-BA57-746985825A92}"/>
            </a:ext>
          </a:extLst>
        </xdr:cNvPr>
        <xdr:cNvSpPr txBox="1"/>
      </xdr:nvSpPr>
      <xdr:spPr>
        <a:xfrm>
          <a:off x="28890384" y="37680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44</xdr:row>
      <xdr:rowOff>0</xdr:rowOff>
    </xdr:from>
    <xdr:ext cx="65" cy="172227"/>
    <xdr:sp macro="" textlink="">
      <xdr:nvSpPr>
        <xdr:cNvPr id="16" name="CuadroTexto 15">
          <a:extLst>
            <a:ext uri="{FF2B5EF4-FFF2-40B4-BE49-F238E27FC236}">
              <a16:creationId xmlns:a16="http://schemas.microsoft.com/office/drawing/2014/main" xmlns="" id="{8907D61C-232F-400B-8B82-21E1D38C9EA6}"/>
            </a:ext>
          </a:extLst>
        </xdr:cNvPr>
        <xdr:cNvSpPr txBox="1"/>
      </xdr:nvSpPr>
      <xdr:spPr>
        <a:xfrm>
          <a:off x="28890384" y="37680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44</xdr:row>
      <xdr:rowOff>0</xdr:rowOff>
    </xdr:from>
    <xdr:ext cx="65" cy="172227"/>
    <xdr:sp macro="" textlink="">
      <xdr:nvSpPr>
        <xdr:cNvPr id="17" name="CuadroTexto 16">
          <a:extLst>
            <a:ext uri="{FF2B5EF4-FFF2-40B4-BE49-F238E27FC236}">
              <a16:creationId xmlns:a16="http://schemas.microsoft.com/office/drawing/2014/main" xmlns="" id="{18E6CB4E-ABBF-4A64-A735-D8C27CBE21D0}"/>
            </a:ext>
          </a:extLst>
        </xdr:cNvPr>
        <xdr:cNvSpPr txBox="1"/>
      </xdr:nvSpPr>
      <xdr:spPr>
        <a:xfrm>
          <a:off x="28890384" y="37680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44</xdr:row>
      <xdr:rowOff>0</xdr:rowOff>
    </xdr:from>
    <xdr:ext cx="65" cy="172227"/>
    <xdr:sp macro="" textlink="">
      <xdr:nvSpPr>
        <xdr:cNvPr id="18" name="CuadroTexto 17">
          <a:extLst>
            <a:ext uri="{FF2B5EF4-FFF2-40B4-BE49-F238E27FC236}">
              <a16:creationId xmlns:a16="http://schemas.microsoft.com/office/drawing/2014/main" xmlns="" id="{469D6D7A-7F8F-44D2-AAD9-B8F0D4CFC2E6}"/>
            </a:ext>
          </a:extLst>
        </xdr:cNvPr>
        <xdr:cNvSpPr txBox="1"/>
      </xdr:nvSpPr>
      <xdr:spPr>
        <a:xfrm>
          <a:off x="28890384" y="37680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44</xdr:row>
      <xdr:rowOff>0</xdr:rowOff>
    </xdr:from>
    <xdr:ext cx="65" cy="172227"/>
    <xdr:sp macro="" textlink="">
      <xdr:nvSpPr>
        <xdr:cNvPr id="19" name="CuadroTexto 18">
          <a:extLst>
            <a:ext uri="{FF2B5EF4-FFF2-40B4-BE49-F238E27FC236}">
              <a16:creationId xmlns:a16="http://schemas.microsoft.com/office/drawing/2014/main" xmlns="" id="{3B5E4F2E-D8D5-4480-83C7-1F1FDF5DCD0C}"/>
            </a:ext>
          </a:extLst>
        </xdr:cNvPr>
        <xdr:cNvSpPr txBox="1"/>
      </xdr:nvSpPr>
      <xdr:spPr>
        <a:xfrm>
          <a:off x="28890384" y="37680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44</xdr:row>
      <xdr:rowOff>0</xdr:rowOff>
    </xdr:from>
    <xdr:ext cx="65" cy="172227"/>
    <xdr:sp macro="" textlink="">
      <xdr:nvSpPr>
        <xdr:cNvPr id="20" name="CuadroTexto 19">
          <a:extLst>
            <a:ext uri="{FF2B5EF4-FFF2-40B4-BE49-F238E27FC236}">
              <a16:creationId xmlns:a16="http://schemas.microsoft.com/office/drawing/2014/main" xmlns="" id="{6881983E-56C1-4398-AFAB-A6B0F0C2012B}"/>
            </a:ext>
          </a:extLst>
        </xdr:cNvPr>
        <xdr:cNvSpPr txBox="1"/>
      </xdr:nvSpPr>
      <xdr:spPr>
        <a:xfrm>
          <a:off x="28890021" y="37680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44</xdr:row>
      <xdr:rowOff>0</xdr:rowOff>
    </xdr:from>
    <xdr:ext cx="65" cy="172227"/>
    <xdr:sp macro="" textlink="">
      <xdr:nvSpPr>
        <xdr:cNvPr id="21" name="CuadroTexto 20">
          <a:extLst>
            <a:ext uri="{FF2B5EF4-FFF2-40B4-BE49-F238E27FC236}">
              <a16:creationId xmlns:a16="http://schemas.microsoft.com/office/drawing/2014/main" xmlns="" id="{33B2C31C-4E20-4278-A917-9A3C75818363}"/>
            </a:ext>
          </a:extLst>
        </xdr:cNvPr>
        <xdr:cNvSpPr txBox="1"/>
      </xdr:nvSpPr>
      <xdr:spPr>
        <a:xfrm>
          <a:off x="28890384" y="37680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44</xdr:row>
      <xdr:rowOff>0</xdr:rowOff>
    </xdr:from>
    <xdr:ext cx="65" cy="172227"/>
    <xdr:sp macro="" textlink="">
      <xdr:nvSpPr>
        <xdr:cNvPr id="22" name="CuadroTexto 21">
          <a:extLst>
            <a:ext uri="{FF2B5EF4-FFF2-40B4-BE49-F238E27FC236}">
              <a16:creationId xmlns:a16="http://schemas.microsoft.com/office/drawing/2014/main" xmlns="" id="{B990997B-18FB-45AB-B434-A88C1FE0321C}"/>
            </a:ext>
          </a:extLst>
        </xdr:cNvPr>
        <xdr:cNvSpPr txBox="1"/>
      </xdr:nvSpPr>
      <xdr:spPr>
        <a:xfrm>
          <a:off x="28890384" y="37680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44</xdr:row>
      <xdr:rowOff>0</xdr:rowOff>
    </xdr:from>
    <xdr:ext cx="65" cy="172227"/>
    <xdr:sp macro="" textlink="">
      <xdr:nvSpPr>
        <xdr:cNvPr id="23" name="CuadroTexto 22">
          <a:extLst>
            <a:ext uri="{FF2B5EF4-FFF2-40B4-BE49-F238E27FC236}">
              <a16:creationId xmlns:a16="http://schemas.microsoft.com/office/drawing/2014/main" xmlns="" id="{2E121C85-6B86-4229-90A4-6CB4EAE51912}"/>
            </a:ext>
          </a:extLst>
        </xdr:cNvPr>
        <xdr:cNvSpPr txBox="1"/>
      </xdr:nvSpPr>
      <xdr:spPr>
        <a:xfrm>
          <a:off x="28890384" y="37680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44</xdr:row>
      <xdr:rowOff>0</xdr:rowOff>
    </xdr:from>
    <xdr:ext cx="65" cy="172227"/>
    <xdr:sp macro="" textlink="">
      <xdr:nvSpPr>
        <xdr:cNvPr id="24" name="CuadroTexto 23">
          <a:extLst>
            <a:ext uri="{FF2B5EF4-FFF2-40B4-BE49-F238E27FC236}">
              <a16:creationId xmlns:a16="http://schemas.microsoft.com/office/drawing/2014/main" xmlns="" id="{33ED1892-AE21-4D3F-9D59-93665EE26214}"/>
            </a:ext>
          </a:extLst>
        </xdr:cNvPr>
        <xdr:cNvSpPr txBox="1"/>
      </xdr:nvSpPr>
      <xdr:spPr>
        <a:xfrm>
          <a:off x="28442346" y="37680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44</xdr:row>
      <xdr:rowOff>0</xdr:rowOff>
    </xdr:from>
    <xdr:ext cx="65" cy="172227"/>
    <xdr:sp macro="" textlink="">
      <xdr:nvSpPr>
        <xdr:cNvPr id="25" name="CuadroTexto 24">
          <a:extLst>
            <a:ext uri="{FF2B5EF4-FFF2-40B4-BE49-F238E27FC236}">
              <a16:creationId xmlns:a16="http://schemas.microsoft.com/office/drawing/2014/main" xmlns="" id="{DCBE916F-3001-45F2-AB4E-256A5D5AA559}"/>
            </a:ext>
          </a:extLst>
        </xdr:cNvPr>
        <xdr:cNvSpPr txBox="1"/>
      </xdr:nvSpPr>
      <xdr:spPr>
        <a:xfrm>
          <a:off x="28890384" y="37680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44</xdr:row>
      <xdr:rowOff>0</xdr:rowOff>
    </xdr:from>
    <xdr:ext cx="65" cy="172227"/>
    <xdr:sp macro="" textlink="">
      <xdr:nvSpPr>
        <xdr:cNvPr id="26" name="CuadroTexto 25">
          <a:extLst>
            <a:ext uri="{FF2B5EF4-FFF2-40B4-BE49-F238E27FC236}">
              <a16:creationId xmlns:a16="http://schemas.microsoft.com/office/drawing/2014/main" xmlns="" id="{DDA9B485-C4A7-432A-AA09-2B2A2E28E9D4}"/>
            </a:ext>
          </a:extLst>
        </xdr:cNvPr>
        <xdr:cNvSpPr txBox="1"/>
      </xdr:nvSpPr>
      <xdr:spPr>
        <a:xfrm>
          <a:off x="28890384" y="37680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44</xdr:row>
      <xdr:rowOff>0</xdr:rowOff>
    </xdr:from>
    <xdr:ext cx="65" cy="172227"/>
    <xdr:sp macro="" textlink="">
      <xdr:nvSpPr>
        <xdr:cNvPr id="27" name="CuadroTexto 26">
          <a:extLst>
            <a:ext uri="{FF2B5EF4-FFF2-40B4-BE49-F238E27FC236}">
              <a16:creationId xmlns:a16="http://schemas.microsoft.com/office/drawing/2014/main" xmlns="" id="{2EB22D10-22D9-405F-B682-C9E2C259E448}"/>
            </a:ext>
          </a:extLst>
        </xdr:cNvPr>
        <xdr:cNvSpPr txBox="1"/>
      </xdr:nvSpPr>
      <xdr:spPr>
        <a:xfrm>
          <a:off x="28890384" y="37680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44</xdr:row>
      <xdr:rowOff>0</xdr:rowOff>
    </xdr:from>
    <xdr:ext cx="65" cy="172227"/>
    <xdr:sp macro="" textlink="">
      <xdr:nvSpPr>
        <xdr:cNvPr id="28" name="CuadroTexto 27">
          <a:extLst>
            <a:ext uri="{FF2B5EF4-FFF2-40B4-BE49-F238E27FC236}">
              <a16:creationId xmlns:a16="http://schemas.microsoft.com/office/drawing/2014/main" xmlns="" id="{C52DF96C-60E5-4F73-9770-67A787B5EE0A}"/>
            </a:ext>
          </a:extLst>
        </xdr:cNvPr>
        <xdr:cNvSpPr txBox="1"/>
      </xdr:nvSpPr>
      <xdr:spPr>
        <a:xfrm>
          <a:off x="28890384" y="37680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44</xdr:row>
      <xdr:rowOff>0</xdr:rowOff>
    </xdr:from>
    <xdr:ext cx="65" cy="172227"/>
    <xdr:sp macro="" textlink="">
      <xdr:nvSpPr>
        <xdr:cNvPr id="29" name="CuadroTexto 28">
          <a:extLst>
            <a:ext uri="{FF2B5EF4-FFF2-40B4-BE49-F238E27FC236}">
              <a16:creationId xmlns:a16="http://schemas.microsoft.com/office/drawing/2014/main" xmlns="" id="{D51B26C2-36CF-43CA-929A-708F86073FC4}"/>
            </a:ext>
          </a:extLst>
        </xdr:cNvPr>
        <xdr:cNvSpPr txBox="1"/>
      </xdr:nvSpPr>
      <xdr:spPr>
        <a:xfrm>
          <a:off x="28890384" y="37680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44</xdr:row>
      <xdr:rowOff>0</xdr:rowOff>
    </xdr:from>
    <xdr:ext cx="65" cy="172227"/>
    <xdr:sp macro="" textlink="">
      <xdr:nvSpPr>
        <xdr:cNvPr id="30" name="CuadroTexto 29">
          <a:extLst>
            <a:ext uri="{FF2B5EF4-FFF2-40B4-BE49-F238E27FC236}">
              <a16:creationId xmlns:a16="http://schemas.microsoft.com/office/drawing/2014/main" xmlns="" id="{0B06D286-D4DC-4C2A-901C-9E2BBB48AFFD}"/>
            </a:ext>
          </a:extLst>
        </xdr:cNvPr>
        <xdr:cNvSpPr txBox="1"/>
      </xdr:nvSpPr>
      <xdr:spPr>
        <a:xfrm>
          <a:off x="28890384" y="37680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44</xdr:row>
      <xdr:rowOff>0</xdr:rowOff>
    </xdr:from>
    <xdr:ext cx="65" cy="172227"/>
    <xdr:sp macro="" textlink="">
      <xdr:nvSpPr>
        <xdr:cNvPr id="31" name="CuadroTexto 30">
          <a:extLst>
            <a:ext uri="{FF2B5EF4-FFF2-40B4-BE49-F238E27FC236}">
              <a16:creationId xmlns:a16="http://schemas.microsoft.com/office/drawing/2014/main" xmlns="" id="{FBC5C7C0-FCE9-4BE6-97F3-9EE627D399DE}"/>
            </a:ext>
          </a:extLst>
        </xdr:cNvPr>
        <xdr:cNvSpPr txBox="1"/>
      </xdr:nvSpPr>
      <xdr:spPr>
        <a:xfrm>
          <a:off x="28442346" y="37680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44</xdr:row>
      <xdr:rowOff>0</xdr:rowOff>
    </xdr:from>
    <xdr:ext cx="65" cy="172227"/>
    <xdr:sp macro="" textlink="">
      <xdr:nvSpPr>
        <xdr:cNvPr id="32" name="CuadroTexto 31">
          <a:extLst>
            <a:ext uri="{FF2B5EF4-FFF2-40B4-BE49-F238E27FC236}">
              <a16:creationId xmlns:a16="http://schemas.microsoft.com/office/drawing/2014/main" xmlns="" id="{DBED3734-0AB0-4CD9-BF0B-477E4D400714}"/>
            </a:ext>
          </a:extLst>
        </xdr:cNvPr>
        <xdr:cNvSpPr txBox="1"/>
      </xdr:nvSpPr>
      <xdr:spPr>
        <a:xfrm>
          <a:off x="28890384" y="37680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44</xdr:row>
      <xdr:rowOff>0</xdr:rowOff>
    </xdr:from>
    <xdr:ext cx="65" cy="172227"/>
    <xdr:sp macro="" textlink="">
      <xdr:nvSpPr>
        <xdr:cNvPr id="33" name="CuadroTexto 32">
          <a:extLst>
            <a:ext uri="{FF2B5EF4-FFF2-40B4-BE49-F238E27FC236}">
              <a16:creationId xmlns:a16="http://schemas.microsoft.com/office/drawing/2014/main" xmlns="" id="{F4309CD6-C5C9-4274-8F09-436D18132099}"/>
            </a:ext>
          </a:extLst>
        </xdr:cNvPr>
        <xdr:cNvSpPr txBox="1"/>
      </xdr:nvSpPr>
      <xdr:spPr>
        <a:xfrm>
          <a:off x="28890384" y="37680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44</xdr:row>
      <xdr:rowOff>0</xdr:rowOff>
    </xdr:from>
    <xdr:ext cx="65" cy="172227"/>
    <xdr:sp macro="" textlink="">
      <xdr:nvSpPr>
        <xdr:cNvPr id="34" name="CuadroTexto 33">
          <a:extLst>
            <a:ext uri="{FF2B5EF4-FFF2-40B4-BE49-F238E27FC236}">
              <a16:creationId xmlns:a16="http://schemas.microsoft.com/office/drawing/2014/main" xmlns="" id="{91DDA4D2-1615-465B-9643-09B1667789B8}"/>
            </a:ext>
          </a:extLst>
        </xdr:cNvPr>
        <xdr:cNvSpPr txBox="1"/>
      </xdr:nvSpPr>
      <xdr:spPr>
        <a:xfrm>
          <a:off x="28890384" y="37680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44</xdr:row>
      <xdr:rowOff>0</xdr:rowOff>
    </xdr:from>
    <xdr:ext cx="65" cy="172227"/>
    <xdr:sp macro="" textlink="">
      <xdr:nvSpPr>
        <xdr:cNvPr id="35" name="CuadroTexto 34">
          <a:extLst>
            <a:ext uri="{FF2B5EF4-FFF2-40B4-BE49-F238E27FC236}">
              <a16:creationId xmlns:a16="http://schemas.microsoft.com/office/drawing/2014/main" xmlns="" id="{45F8085A-05C0-4643-B888-A49FF8199B92}"/>
            </a:ext>
          </a:extLst>
        </xdr:cNvPr>
        <xdr:cNvSpPr txBox="1"/>
      </xdr:nvSpPr>
      <xdr:spPr>
        <a:xfrm>
          <a:off x="28890384" y="37680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44</xdr:row>
      <xdr:rowOff>0</xdr:rowOff>
    </xdr:from>
    <xdr:ext cx="65" cy="172227"/>
    <xdr:sp macro="" textlink="">
      <xdr:nvSpPr>
        <xdr:cNvPr id="36" name="CuadroTexto 35">
          <a:extLst>
            <a:ext uri="{FF2B5EF4-FFF2-40B4-BE49-F238E27FC236}">
              <a16:creationId xmlns:a16="http://schemas.microsoft.com/office/drawing/2014/main" xmlns="" id="{00753AD7-9732-49C1-B6C2-E6316637D59D}"/>
            </a:ext>
          </a:extLst>
        </xdr:cNvPr>
        <xdr:cNvSpPr txBox="1"/>
      </xdr:nvSpPr>
      <xdr:spPr>
        <a:xfrm>
          <a:off x="28890384" y="37680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44</xdr:row>
      <xdr:rowOff>0</xdr:rowOff>
    </xdr:from>
    <xdr:ext cx="65" cy="172227"/>
    <xdr:sp macro="" textlink="">
      <xdr:nvSpPr>
        <xdr:cNvPr id="37" name="CuadroTexto 36">
          <a:extLst>
            <a:ext uri="{FF2B5EF4-FFF2-40B4-BE49-F238E27FC236}">
              <a16:creationId xmlns:a16="http://schemas.microsoft.com/office/drawing/2014/main" xmlns="" id="{875F4103-88D0-4DE5-97AD-A14122C1D1DF}"/>
            </a:ext>
          </a:extLst>
        </xdr:cNvPr>
        <xdr:cNvSpPr txBox="1"/>
      </xdr:nvSpPr>
      <xdr:spPr>
        <a:xfrm>
          <a:off x="28890384" y="37680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44</xdr:row>
      <xdr:rowOff>0</xdr:rowOff>
    </xdr:from>
    <xdr:ext cx="65" cy="172227"/>
    <xdr:sp macro="" textlink="">
      <xdr:nvSpPr>
        <xdr:cNvPr id="38" name="CuadroTexto 37">
          <a:extLst>
            <a:ext uri="{FF2B5EF4-FFF2-40B4-BE49-F238E27FC236}">
              <a16:creationId xmlns:a16="http://schemas.microsoft.com/office/drawing/2014/main" xmlns="" id="{33DAA989-4A0D-42C3-8C85-FE3481394007}"/>
            </a:ext>
          </a:extLst>
        </xdr:cNvPr>
        <xdr:cNvSpPr txBox="1"/>
      </xdr:nvSpPr>
      <xdr:spPr>
        <a:xfrm>
          <a:off x="28442346" y="37680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44</xdr:row>
      <xdr:rowOff>0</xdr:rowOff>
    </xdr:from>
    <xdr:ext cx="65" cy="172227"/>
    <xdr:sp macro="" textlink="">
      <xdr:nvSpPr>
        <xdr:cNvPr id="39" name="CuadroTexto 38">
          <a:extLst>
            <a:ext uri="{FF2B5EF4-FFF2-40B4-BE49-F238E27FC236}">
              <a16:creationId xmlns:a16="http://schemas.microsoft.com/office/drawing/2014/main" xmlns="" id="{9B64980D-D128-4D86-B6BF-62805AEF3043}"/>
            </a:ext>
          </a:extLst>
        </xdr:cNvPr>
        <xdr:cNvSpPr txBox="1"/>
      </xdr:nvSpPr>
      <xdr:spPr>
        <a:xfrm>
          <a:off x="28890384" y="37680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44</xdr:row>
      <xdr:rowOff>0</xdr:rowOff>
    </xdr:from>
    <xdr:ext cx="65" cy="172227"/>
    <xdr:sp macro="" textlink="">
      <xdr:nvSpPr>
        <xdr:cNvPr id="40" name="CuadroTexto 39">
          <a:extLst>
            <a:ext uri="{FF2B5EF4-FFF2-40B4-BE49-F238E27FC236}">
              <a16:creationId xmlns:a16="http://schemas.microsoft.com/office/drawing/2014/main" xmlns="" id="{F1EFE156-66B3-4DE0-9CD2-070506DC2EDB}"/>
            </a:ext>
          </a:extLst>
        </xdr:cNvPr>
        <xdr:cNvSpPr txBox="1"/>
      </xdr:nvSpPr>
      <xdr:spPr>
        <a:xfrm>
          <a:off x="28890384" y="37680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44</xdr:row>
      <xdr:rowOff>0</xdr:rowOff>
    </xdr:from>
    <xdr:ext cx="65" cy="172227"/>
    <xdr:sp macro="" textlink="">
      <xdr:nvSpPr>
        <xdr:cNvPr id="41" name="CuadroTexto 40">
          <a:extLst>
            <a:ext uri="{FF2B5EF4-FFF2-40B4-BE49-F238E27FC236}">
              <a16:creationId xmlns:a16="http://schemas.microsoft.com/office/drawing/2014/main" xmlns="" id="{8D137EF9-B467-45D7-BA8F-32E2F2EC1070}"/>
            </a:ext>
          </a:extLst>
        </xdr:cNvPr>
        <xdr:cNvSpPr txBox="1"/>
      </xdr:nvSpPr>
      <xdr:spPr>
        <a:xfrm>
          <a:off x="28890384" y="37680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44</xdr:row>
      <xdr:rowOff>0</xdr:rowOff>
    </xdr:from>
    <xdr:ext cx="65" cy="172227"/>
    <xdr:sp macro="" textlink="">
      <xdr:nvSpPr>
        <xdr:cNvPr id="42" name="CuadroTexto 41">
          <a:extLst>
            <a:ext uri="{FF2B5EF4-FFF2-40B4-BE49-F238E27FC236}">
              <a16:creationId xmlns:a16="http://schemas.microsoft.com/office/drawing/2014/main" xmlns="" id="{60FA1A94-850B-454B-AC71-FDC4F73CA3E4}"/>
            </a:ext>
          </a:extLst>
        </xdr:cNvPr>
        <xdr:cNvSpPr txBox="1"/>
      </xdr:nvSpPr>
      <xdr:spPr>
        <a:xfrm>
          <a:off x="29728221" y="37680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44</xdr:row>
      <xdr:rowOff>0</xdr:rowOff>
    </xdr:from>
    <xdr:ext cx="65" cy="172227"/>
    <xdr:sp macro="" textlink="">
      <xdr:nvSpPr>
        <xdr:cNvPr id="43" name="CuadroTexto 42">
          <a:extLst>
            <a:ext uri="{FF2B5EF4-FFF2-40B4-BE49-F238E27FC236}">
              <a16:creationId xmlns:a16="http://schemas.microsoft.com/office/drawing/2014/main" xmlns="" id="{AB873002-F0A0-4CEF-AD63-513B26E653B7}"/>
            </a:ext>
          </a:extLst>
        </xdr:cNvPr>
        <xdr:cNvSpPr txBox="1"/>
      </xdr:nvSpPr>
      <xdr:spPr>
        <a:xfrm>
          <a:off x="29728221" y="37680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44</xdr:row>
      <xdr:rowOff>0</xdr:rowOff>
    </xdr:from>
    <xdr:ext cx="65" cy="172227"/>
    <xdr:sp macro="" textlink="">
      <xdr:nvSpPr>
        <xdr:cNvPr id="44" name="CuadroTexto 43">
          <a:extLst>
            <a:ext uri="{FF2B5EF4-FFF2-40B4-BE49-F238E27FC236}">
              <a16:creationId xmlns:a16="http://schemas.microsoft.com/office/drawing/2014/main" xmlns="" id="{3458325E-A0D9-4540-927B-5B26EA3689D6}"/>
            </a:ext>
          </a:extLst>
        </xdr:cNvPr>
        <xdr:cNvSpPr txBox="1"/>
      </xdr:nvSpPr>
      <xdr:spPr>
        <a:xfrm>
          <a:off x="29728221" y="37680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cmarin\Downloads\PLAN%20OPERATIVO%20ANUAL%20DE%20INVERSIONES%20ORGANIZADO%20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AI 2020 ARMONIZADO"/>
      <sheetName val="Hoja1"/>
      <sheetName val="PLAN DE ACCION FINAL MUNICIPIO"/>
      <sheetName val="SEG. PLAN DE ACCION A 30 JUN"/>
      <sheetName val="SEG. PLAN DE ACCION A 30 SEP"/>
      <sheetName val="GCPERDIDAS"/>
      <sheetName val="subgerencia adminis"/>
      <sheetName val="CONTROL GESTIÓN"/>
      <sheetName val="CAPTA"/>
      <sheetName val="DISTRI"/>
      <sheetName val="GRT"/>
      <sheetName val="GTAR"/>
      <sheetName val="SUBGERENCIA TECNICA"/>
      <sheetName val="AMBIENTAL"/>
      <sheetName val="ASEO"/>
      <sheetName val="GDAP"/>
      <sheetName val="TIC"/>
      <sheetName val="FORMATO INTERNO"/>
      <sheetName val="POAI"/>
    </sheetNames>
    <sheetDataSet>
      <sheetData sheetId="0"/>
      <sheetData sheetId="1"/>
      <sheetData sheetId="2"/>
      <sheetData sheetId="3"/>
      <sheetData sheetId="4">
        <row r="18">
          <cell r="S18">
            <v>1</v>
          </cell>
          <cell r="T18">
            <v>0.3</v>
          </cell>
        </row>
        <row r="19">
          <cell r="S19">
            <v>1</v>
          </cell>
          <cell r="T19">
            <v>0.76</v>
          </cell>
        </row>
        <row r="20">
          <cell r="S20">
            <v>1</v>
          </cell>
          <cell r="T20">
            <v>0.76</v>
          </cell>
        </row>
        <row r="22">
          <cell r="S22">
            <v>1</v>
          </cell>
          <cell r="T22">
            <v>0.7419</v>
          </cell>
        </row>
        <row r="107">
          <cell r="T107">
            <v>0.50460000000000005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5"/>
  <sheetViews>
    <sheetView tabSelected="1" topLeftCell="A118" zoomScale="29" zoomScaleNormal="29" workbookViewId="0">
      <selection activeCell="P157" sqref="P157"/>
    </sheetView>
  </sheetViews>
  <sheetFormatPr baseColWidth="10" defaultRowHeight="15" x14ac:dyDescent="0.25"/>
  <cols>
    <col min="1" max="1" width="30.5703125" style="5" customWidth="1"/>
    <col min="2" max="2" width="16.28515625" style="5" customWidth="1"/>
    <col min="3" max="3" width="15.85546875" style="5" customWidth="1"/>
    <col min="4" max="4" width="26.7109375" style="5" customWidth="1"/>
    <col min="5" max="5" width="11.85546875" style="5" customWidth="1"/>
    <col min="6" max="6" width="12.7109375" style="5" customWidth="1"/>
    <col min="7" max="7" width="24.140625" style="5" customWidth="1"/>
    <col min="8" max="8" width="25" style="5" customWidth="1"/>
    <col min="9" max="9" width="39.85546875" style="5" customWidth="1"/>
    <col min="10" max="10" width="12.7109375" style="5" customWidth="1"/>
    <col min="11" max="11" width="17.7109375" style="5" customWidth="1"/>
    <col min="12" max="12" width="25.85546875" style="5" hidden="1" customWidth="1"/>
    <col min="13" max="13" width="30.28515625" style="5" customWidth="1"/>
    <col min="14" max="14" width="36" style="5" customWidth="1"/>
    <col min="15" max="15" width="42.140625" style="5" customWidth="1"/>
    <col min="16" max="17" width="16.140625" style="5" customWidth="1"/>
    <col min="18" max="18" width="20.28515625" style="5" hidden="1" customWidth="1"/>
    <col min="19" max="19" width="17" style="5" customWidth="1"/>
    <col min="20" max="20" width="24.42578125" style="10" customWidth="1"/>
    <col min="21" max="21" width="43.140625" style="5" customWidth="1"/>
    <col min="22" max="256" width="11.42578125" style="2"/>
    <col min="257" max="257" width="30.5703125" style="2" customWidth="1"/>
    <col min="258" max="258" width="18.28515625" style="2" customWidth="1"/>
    <col min="259" max="259" width="9.7109375" style="2" customWidth="1"/>
    <col min="260" max="260" width="30.140625" style="2" customWidth="1"/>
    <col min="261" max="261" width="11.85546875" style="2" customWidth="1"/>
    <col min="262" max="262" width="12.7109375" style="2" customWidth="1"/>
    <col min="263" max="263" width="24.140625" style="2" customWidth="1"/>
    <col min="264" max="264" width="25" style="2" customWidth="1"/>
    <col min="265" max="265" width="39.85546875" style="2" customWidth="1"/>
    <col min="266" max="266" width="12.7109375" style="2" customWidth="1"/>
    <col min="267" max="267" width="20.140625" style="2" customWidth="1"/>
    <col min="268" max="268" width="25.85546875" style="2" customWidth="1"/>
    <col min="269" max="269" width="40.140625" style="2" customWidth="1"/>
    <col min="270" max="270" width="44.42578125" style="2" customWidth="1"/>
    <col min="271" max="271" width="67.140625" style="2" customWidth="1"/>
    <col min="272" max="272" width="20.5703125" style="2" customWidth="1"/>
    <col min="273" max="273" width="29.42578125" style="2" customWidth="1"/>
    <col min="274" max="274" width="20.28515625" style="2" customWidth="1"/>
    <col min="275" max="275" width="17" style="2" customWidth="1"/>
    <col min="276" max="276" width="24.42578125" style="2" customWidth="1"/>
    <col min="277" max="277" width="43.140625" style="2" customWidth="1"/>
    <col min="278" max="512" width="11.42578125" style="2"/>
    <col min="513" max="513" width="30.5703125" style="2" customWidth="1"/>
    <col min="514" max="514" width="18.28515625" style="2" customWidth="1"/>
    <col min="515" max="515" width="9.7109375" style="2" customWidth="1"/>
    <col min="516" max="516" width="30.140625" style="2" customWidth="1"/>
    <col min="517" max="517" width="11.85546875" style="2" customWidth="1"/>
    <col min="518" max="518" width="12.7109375" style="2" customWidth="1"/>
    <col min="519" max="519" width="24.140625" style="2" customWidth="1"/>
    <col min="520" max="520" width="25" style="2" customWidth="1"/>
    <col min="521" max="521" width="39.85546875" style="2" customWidth="1"/>
    <col min="522" max="522" width="12.7109375" style="2" customWidth="1"/>
    <col min="523" max="523" width="20.140625" style="2" customWidth="1"/>
    <col min="524" max="524" width="25.85546875" style="2" customWidth="1"/>
    <col min="525" max="525" width="40.140625" style="2" customWidth="1"/>
    <col min="526" max="526" width="44.42578125" style="2" customWidth="1"/>
    <col min="527" max="527" width="67.140625" style="2" customWidth="1"/>
    <col min="528" max="528" width="20.5703125" style="2" customWidth="1"/>
    <col min="529" max="529" width="29.42578125" style="2" customWidth="1"/>
    <col min="530" max="530" width="20.28515625" style="2" customWidth="1"/>
    <col min="531" max="531" width="17" style="2" customWidth="1"/>
    <col min="532" max="532" width="24.42578125" style="2" customWidth="1"/>
    <col min="533" max="533" width="43.140625" style="2" customWidth="1"/>
    <col min="534" max="768" width="11.42578125" style="2"/>
    <col min="769" max="769" width="30.5703125" style="2" customWidth="1"/>
    <col min="770" max="770" width="18.28515625" style="2" customWidth="1"/>
    <col min="771" max="771" width="9.7109375" style="2" customWidth="1"/>
    <col min="772" max="772" width="30.140625" style="2" customWidth="1"/>
    <col min="773" max="773" width="11.85546875" style="2" customWidth="1"/>
    <col min="774" max="774" width="12.7109375" style="2" customWidth="1"/>
    <col min="775" max="775" width="24.140625" style="2" customWidth="1"/>
    <col min="776" max="776" width="25" style="2" customWidth="1"/>
    <col min="777" max="777" width="39.85546875" style="2" customWidth="1"/>
    <col min="778" max="778" width="12.7109375" style="2" customWidth="1"/>
    <col min="779" max="779" width="20.140625" style="2" customWidth="1"/>
    <col min="780" max="780" width="25.85546875" style="2" customWidth="1"/>
    <col min="781" max="781" width="40.140625" style="2" customWidth="1"/>
    <col min="782" max="782" width="44.42578125" style="2" customWidth="1"/>
    <col min="783" max="783" width="67.140625" style="2" customWidth="1"/>
    <col min="784" max="784" width="20.5703125" style="2" customWidth="1"/>
    <col min="785" max="785" width="29.42578125" style="2" customWidth="1"/>
    <col min="786" max="786" width="20.28515625" style="2" customWidth="1"/>
    <col min="787" max="787" width="17" style="2" customWidth="1"/>
    <col min="788" max="788" width="24.42578125" style="2" customWidth="1"/>
    <col min="789" max="789" width="43.140625" style="2" customWidth="1"/>
    <col min="790" max="1024" width="11.42578125" style="2"/>
    <col min="1025" max="1025" width="30.5703125" style="2" customWidth="1"/>
    <col min="1026" max="1026" width="18.28515625" style="2" customWidth="1"/>
    <col min="1027" max="1027" width="9.7109375" style="2" customWidth="1"/>
    <col min="1028" max="1028" width="30.140625" style="2" customWidth="1"/>
    <col min="1029" max="1029" width="11.85546875" style="2" customWidth="1"/>
    <col min="1030" max="1030" width="12.7109375" style="2" customWidth="1"/>
    <col min="1031" max="1031" width="24.140625" style="2" customWidth="1"/>
    <col min="1032" max="1032" width="25" style="2" customWidth="1"/>
    <col min="1033" max="1033" width="39.85546875" style="2" customWidth="1"/>
    <col min="1034" max="1034" width="12.7109375" style="2" customWidth="1"/>
    <col min="1035" max="1035" width="20.140625" style="2" customWidth="1"/>
    <col min="1036" max="1036" width="25.85546875" style="2" customWidth="1"/>
    <col min="1037" max="1037" width="40.140625" style="2" customWidth="1"/>
    <col min="1038" max="1038" width="44.42578125" style="2" customWidth="1"/>
    <col min="1039" max="1039" width="67.140625" style="2" customWidth="1"/>
    <col min="1040" max="1040" width="20.5703125" style="2" customWidth="1"/>
    <col min="1041" max="1041" width="29.42578125" style="2" customWidth="1"/>
    <col min="1042" max="1042" width="20.28515625" style="2" customWidth="1"/>
    <col min="1043" max="1043" width="17" style="2" customWidth="1"/>
    <col min="1044" max="1044" width="24.42578125" style="2" customWidth="1"/>
    <col min="1045" max="1045" width="43.140625" style="2" customWidth="1"/>
    <col min="1046" max="1280" width="11.42578125" style="2"/>
    <col min="1281" max="1281" width="30.5703125" style="2" customWidth="1"/>
    <col min="1282" max="1282" width="18.28515625" style="2" customWidth="1"/>
    <col min="1283" max="1283" width="9.7109375" style="2" customWidth="1"/>
    <col min="1284" max="1284" width="30.140625" style="2" customWidth="1"/>
    <col min="1285" max="1285" width="11.85546875" style="2" customWidth="1"/>
    <col min="1286" max="1286" width="12.7109375" style="2" customWidth="1"/>
    <col min="1287" max="1287" width="24.140625" style="2" customWidth="1"/>
    <col min="1288" max="1288" width="25" style="2" customWidth="1"/>
    <col min="1289" max="1289" width="39.85546875" style="2" customWidth="1"/>
    <col min="1290" max="1290" width="12.7109375" style="2" customWidth="1"/>
    <col min="1291" max="1291" width="20.140625" style="2" customWidth="1"/>
    <col min="1292" max="1292" width="25.85546875" style="2" customWidth="1"/>
    <col min="1293" max="1293" width="40.140625" style="2" customWidth="1"/>
    <col min="1294" max="1294" width="44.42578125" style="2" customWidth="1"/>
    <col min="1295" max="1295" width="67.140625" style="2" customWidth="1"/>
    <col min="1296" max="1296" width="20.5703125" style="2" customWidth="1"/>
    <col min="1297" max="1297" width="29.42578125" style="2" customWidth="1"/>
    <col min="1298" max="1298" width="20.28515625" style="2" customWidth="1"/>
    <col min="1299" max="1299" width="17" style="2" customWidth="1"/>
    <col min="1300" max="1300" width="24.42578125" style="2" customWidth="1"/>
    <col min="1301" max="1301" width="43.140625" style="2" customWidth="1"/>
    <col min="1302" max="1536" width="11.42578125" style="2"/>
    <col min="1537" max="1537" width="30.5703125" style="2" customWidth="1"/>
    <col min="1538" max="1538" width="18.28515625" style="2" customWidth="1"/>
    <col min="1539" max="1539" width="9.7109375" style="2" customWidth="1"/>
    <col min="1540" max="1540" width="30.140625" style="2" customWidth="1"/>
    <col min="1541" max="1541" width="11.85546875" style="2" customWidth="1"/>
    <col min="1542" max="1542" width="12.7109375" style="2" customWidth="1"/>
    <col min="1543" max="1543" width="24.140625" style="2" customWidth="1"/>
    <col min="1544" max="1544" width="25" style="2" customWidth="1"/>
    <col min="1545" max="1545" width="39.85546875" style="2" customWidth="1"/>
    <col min="1546" max="1546" width="12.7109375" style="2" customWidth="1"/>
    <col min="1547" max="1547" width="20.140625" style="2" customWidth="1"/>
    <col min="1548" max="1548" width="25.85546875" style="2" customWidth="1"/>
    <col min="1549" max="1549" width="40.140625" style="2" customWidth="1"/>
    <col min="1550" max="1550" width="44.42578125" style="2" customWidth="1"/>
    <col min="1551" max="1551" width="67.140625" style="2" customWidth="1"/>
    <col min="1552" max="1552" width="20.5703125" style="2" customWidth="1"/>
    <col min="1553" max="1553" width="29.42578125" style="2" customWidth="1"/>
    <col min="1554" max="1554" width="20.28515625" style="2" customWidth="1"/>
    <col min="1555" max="1555" width="17" style="2" customWidth="1"/>
    <col min="1556" max="1556" width="24.42578125" style="2" customWidth="1"/>
    <col min="1557" max="1557" width="43.140625" style="2" customWidth="1"/>
    <col min="1558" max="1792" width="11.42578125" style="2"/>
    <col min="1793" max="1793" width="30.5703125" style="2" customWidth="1"/>
    <col min="1794" max="1794" width="18.28515625" style="2" customWidth="1"/>
    <col min="1795" max="1795" width="9.7109375" style="2" customWidth="1"/>
    <col min="1796" max="1796" width="30.140625" style="2" customWidth="1"/>
    <col min="1797" max="1797" width="11.85546875" style="2" customWidth="1"/>
    <col min="1798" max="1798" width="12.7109375" style="2" customWidth="1"/>
    <col min="1799" max="1799" width="24.140625" style="2" customWidth="1"/>
    <col min="1800" max="1800" width="25" style="2" customWidth="1"/>
    <col min="1801" max="1801" width="39.85546875" style="2" customWidth="1"/>
    <col min="1802" max="1802" width="12.7109375" style="2" customWidth="1"/>
    <col min="1803" max="1803" width="20.140625" style="2" customWidth="1"/>
    <col min="1804" max="1804" width="25.85546875" style="2" customWidth="1"/>
    <col min="1805" max="1805" width="40.140625" style="2" customWidth="1"/>
    <col min="1806" max="1806" width="44.42578125" style="2" customWidth="1"/>
    <col min="1807" max="1807" width="67.140625" style="2" customWidth="1"/>
    <col min="1808" max="1808" width="20.5703125" style="2" customWidth="1"/>
    <col min="1809" max="1809" width="29.42578125" style="2" customWidth="1"/>
    <col min="1810" max="1810" width="20.28515625" style="2" customWidth="1"/>
    <col min="1811" max="1811" width="17" style="2" customWidth="1"/>
    <col min="1812" max="1812" width="24.42578125" style="2" customWidth="1"/>
    <col min="1813" max="1813" width="43.140625" style="2" customWidth="1"/>
    <col min="1814" max="2048" width="11.42578125" style="2"/>
    <col min="2049" max="2049" width="30.5703125" style="2" customWidth="1"/>
    <col min="2050" max="2050" width="18.28515625" style="2" customWidth="1"/>
    <col min="2051" max="2051" width="9.7109375" style="2" customWidth="1"/>
    <col min="2052" max="2052" width="30.140625" style="2" customWidth="1"/>
    <col min="2053" max="2053" width="11.85546875" style="2" customWidth="1"/>
    <col min="2054" max="2054" width="12.7109375" style="2" customWidth="1"/>
    <col min="2055" max="2055" width="24.140625" style="2" customWidth="1"/>
    <col min="2056" max="2056" width="25" style="2" customWidth="1"/>
    <col min="2057" max="2057" width="39.85546875" style="2" customWidth="1"/>
    <col min="2058" max="2058" width="12.7109375" style="2" customWidth="1"/>
    <col min="2059" max="2059" width="20.140625" style="2" customWidth="1"/>
    <col min="2060" max="2060" width="25.85546875" style="2" customWidth="1"/>
    <col min="2061" max="2061" width="40.140625" style="2" customWidth="1"/>
    <col min="2062" max="2062" width="44.42578125" style="2" customWidth="1"/>
    <col min="2063" max="2063" width="67.140625" style="2" customWidth="1"/>
    <col min="2064" max="2064" width="20.5703125" style="2" customWidth="1"/>
    <col min="2065" max="2065" width="29.42578125" style="2" customWidth="1"/>
    <col min="2066" max="2066" width="20.28515625" style="2" customWidth="1"/>
    <col min="2067" max="2067" width="17" style="2" customWidth="1"/>
    <col min="2068" max="2068" width="24.42578125" style="2" customWidth="1"/>
    <col min="2069" max="2069" width="43.140625" style="2" customWidth="1"/>
    <col min="2070" max="2304" width="11.42578125" style="2"/>
    <col min="2305" max="2305" width="30.5703125" style="2" customWidth="1"/>
    <col min="2306" max="2306" width="18.28515625" style="2" customWidth="1"/>
    <col min="2307" max="2307" width="9.7109375" style="2" customWidth="1"/>
    <col min="2308" max="2308" width="30.140625" style="2" customWidth="1"/>
    <col min="2309" max="2309" width="11.85546875" style="2" customWidth="1"/>
    <col min="2310" max="2310" width="12.7109375" style="2" customWidth="1"/>
    <col min="2311" max="2311" width="24.140625" style="2" customWidth="1"/>
    <col min="2312" max="2312" width="25" style="2" customWidth="1"/>
    <col min="2313" max="2313" width="39.85546875" style="2" customWidth="1"/>
    <col min="2314" max="2314" width="12.7109375" style="2" customWidth="1"/>
    <col min="2315" max="2315" width="20.140625" style="2" customWidth="1"/>
    <col min="2316" max="2316" width="25.85546875" style="2" customWidth="1"/>
    <col min="2317" max="2317" width="40.140625" style="2" customWidth="1"/>
    <col min="2318" max="2318" width="44.42578125" style="2" customWidth="1"/>
    <col min="2319" max="2319" width="67.140625" style="2" customWidth="1"/>
    <col min="2320" max="2320" width="20.5703125" style="2" customWidth="1"/>
    <col min="2321" max="2321" width="29.42578125" style="2" customWidth="1"/>
    <col min="2322" max="2322" width="20.28515625" style="2" customWidth="1"/>
    <col min="2323" max="2323" width="17" style="2" customWidth="1"/>
    <col min="2324" max="2324" width="24.42578125" style="2" customWidth="1"/>
    <col min="2325" max="2325" width="43.140625" style="2" customWidth="1"/>
    <col min="2326" max="2560" width="11.42578125" style="2"/>
    <col min="2561" max="2561" width="30.5703125" style="2" customWidth="1"/>
    <col min="2562" max="2562" width="18.28515625" style="2" customWidth="1"/>
    <col min="2563" max="2563" width="9.7109375" style="2" customWidth="1"/>
    <col min="2564" max="2564" width="30.140625" style="2" customWidth="1"/>
    <col min="2565" max="2565" width="11.85546875" style="2" customWidth="1"/>
    <col min="2566" max="2566" width="12.7109375" style="2" customWidth="1"/>
    <col min="2567" max="2567" width="24.140625" style="2" customWidth="1"/>
    <col min="2568" max="2568" width="25" style="2" customWidth="1"/>
    <col min="2569" max="2569" width="39.85546875" style="2" customWidth="1"/>
    <col min="2570" max="2570" width="12.7109375" style="2" customWidth="1"/>
    <col min="2571" max="2571" width="20.140625" style="2" customWidth="1"/>
    <col min="2572" max="2572" width="25.85546875" style="2" customWidth="1"/>
    <col min="2573" max="2573" width="40.140625" style="2" customWidth="1"/>
    <col min="2574" max="2574" width="44.42578125" style="2" customWidth="1"/>
    <col min="2575" max="2575" width="67.140625" style="2" customWidth="1"/>
    <col min="2576" max="2576" width="20.5703125" style="2" customWidth="1"/>
    <col min="2577" max="2577" width="29.42578125" style="2" customWidth="1"/>
    <col min="2578" max="2578" width="20.28515625" style="2" customWidth="1"/>
    <col min="2579" max="2579" width="17" style="2" customWidth="1"/>
    <col min="2580" max="2580" width="24.42578125" style="2" customWidth="1"/>
    <col min="2581" max="2581" width="43.140625" style="2" customWidth="1"/>
    <col min="2582" max="2816" width="11.42578125" style="2"/>
    <col min="2817" max="2817" width="30.5703125" style="2" customWidth="1"/>
    <col min="2818" max="2818" width="18.28515625" style="2" customWidth="1"/>
    <col min="2819" max="2819" width="9.7109375" style="2" customWidth="1"/>
    <col min="2820" max="2820" width="30.140625" style="2" customWidth="1"/>
    <col min="2821" max="2821" width="11.85546875" style="2" customWidth="1"/>
    <col min="2822" max="2822" width="12.7109375" style="2" customWidth="1"/>
    <col min="2823" max="2823" width="24.140625" style="2" customWidth="1"/>
    <col min="2824" max="2824" width="25" style="2" customWidth="1"/>
    <col min="2825" max="2825" width="39.85546875" style="2" customWidth="1"/>
    <col min="2826" max="2826" width="12.7109375" style="2" customWidth="1"/>
    <col min="2827" max="2827" width="20.140625" style="2" customWidth="1"/>
    <col min="2828" max="2828" width="25.85546875" style="2" customWidth="1"/>
    <col min="2829" max="2829" width="40.140625" style="2" customWidth="1"/>
    <col min="2830" max="2830" width="44.42578125" style="2" customWidth="1"/>
    <col min="2831" max="2831" width="67.140625" style="2" customWidth="1"/>
    <col min="2832" max="2832" width="20.5703125" style="2" customWidth="1"/>
    <col min="2833" max="2833" width="29.42578125" style="2" customWidth="1"/>
    <col min="2834" max="2834" width="20.28515625" style="2" customWidth="1"/>
    <col min="2835" max="2835" width="17" style="2" customWidth="1"/>
    <col min="2836" max="2836" width="24.42578125" style="2" customWidth="1"/>
    <col min="2837" max="2837" width="43.140625" style="2" customWidth="1"/>
    <col min="2838" max="3072" width="11.42578125" style="2"/>
    <col min="3073" max="3073" width="30.5703125" style="2" customWidth="1"/>
    <col min="3074" max="3074" width="18.28515625" style="2" customWidth="1"/>
    <col min="3075" max="3075" width="9.7109375" style="2" customWidth="1"/>
    <col min="3076" max="3076" width="30.140625" style="2" customWidth="1"/>
    <col min="3077" max="3077" width="11.85546875" style="2" customWidth="1"/>
    <col min="3078" max="3078" width="12.7109375" style="2" customWidth="1"/>
    <col min="3079" max="3079" width="24.140625" style="2" customWidth="1"/>
    <col min="3080" max="3080" width="25" style="2" customWidth="1"/>
    <col min="3081" max="3081" width="39.85546875" style="2" customWidth="1"/>
    <col min="3082" max="3082" width="12.7109375" style="2" customWidth="1"/>
    <col min="3083" max="3083" width="20.140625" style="2" customWidth="1"/>
    <col min="3084" max="3084" width="25.85546875" style="2" customWidth="1"/>
    <col min="3085" max="3085" width="40.140625" style="2" customWidth="1"/>
    <col min="3086" max="3086" width="44.42578125" style="2" customWidth="1"/>
    <col min="3087" max="3087" width="67.140625" style="2" customWidth="1"/>
    <col min="3088" max="3088" width="20.5703125" style="2" customWidth="1"/>
    <col min="3089" max="3089" width="29.42578125" style="2" customWidth="1"/>
    <col min="3090" max="3090" width="20.28515625" style="2" customWidth="1"/>
    <col min="3091" max="3091" width="17" style="2" customWidth="1"/>
    <col min="3092" max="3092" width="24.42578125" style="2" customWidth="1"/>
    <col min="3093" max="3093" width="43.140625" style="2" customWidth="1"/>
    <col min="3094" max="3328" width="11.42578125" style="2"/>
    <col min="3329" max="3329" width="30.5703125" style="2" customWidth="1"/>
    <col min="3330" max="3330" width="18.28515625" style="2" customWidth="1"/>
    <col min="3331" max="3331" width="9.7109375" style="2" customWidth="1"/>
    <col min="3332" max="3332" width="30.140625" style="2" customWidth="1"/>
    <col min="3333" max="3333" width="11.85546875" style="2" customWidth="1"/>
    <col min="3334" max="3334" width="12.7109375" style="2" customWidth="1"/>
    <col min="3335" max="3335" width="24.140625" style="2" customWidth="1"/>
    <col min="3336" max="3336" width="25" style="2" customWidth="1"/>
    <col min="3337" max="3337" width="39.85546875" style="2" customWidth="1"/>
    <col min="3338" max="3338" width="12.7109375" style="2" customWidth="1"/>
    <col min="3339" max="3339" width="20.140625" style="2" customWidth="1"/>
    <col min="3340" max="3340" width="25.85546875" style="2" customWidth="1"/>
    <col min="3341" max="3341" width="40.140625" style="2" customWidth="1"/>
    <col min="3342" max="3342" width="44.42578125" style="2" customWidth="1"/>
    <col min="3343" max="3343" width="67.140625" style="2" customWidth="1"/>
    <col min="3344" max="3344" width="20.5703125" style="2" customWidth="1"/>
    <col min="3345" max="3345" width="29.42578125" style="2" customWidth="1"/>
    <col min="3346" max="3346" width="20.28515625" style="2" customWidth="1"/>
    <col min="3347" max="3347" width="17" style="2" customWidth="1"/>
    <col min="3348" max="3348" width="24.42578125" style="2" customWidth="1"/>
    <col min="3349" max="3349" width="43.140625" style="2" customWidth="1"/>
    <col min="3350" max="3584" width="11.42578125" style="2"/>
    <col min="3585" max="3585" width="30.5703125" style="2" customWidth="1"/>
    <col min="3586" max="3586" width="18.28515625" style="2" customWidth="1"/>
    <col min="3587" max="3587" width="9.7109375" style="2" customWidth="1"/>
    <col min="3588" max="3588" width="30.140625" style="2" customWidth="1"/>
    <col min="3589" max="3589" width="11.85546875" style="2" customWidth="1"/>
    <col min="3590" max="3590" width="12.7109375" style="2" customWidth="1"/>
    <col min="3591" max="3591" width="24.140625" style="2" customWidth="1"/>
    <col min="3592" max="3592" width="25" style="2" customWidth="1"/>
    <col min="3593" max="3593" width="39.85546875" style="2" customWidth="1"/>
    <col min="3594" max="3594" width="12.7109375" style="2" customWidth="1"/>
    <col min="3595" max="3595" width="20.140625" style="2" customWidth="1"/>
    <col min="3596" max="3596" width="25.85546875" style="2" customWidth="1"/>
    <col min="3597" max="3597" width="40.140625" style="2" customWidth="1"/>
    <col min="3598" max="3598" width="44.42578125" style="2" customWidth="1"/>
    <col min="3599" max="3599" width="67.140625" style="2" customWidth="1"/>
    <col min="3600" max="3600" width="20.5703125" style="2" customWidth="1"/>
    <col min="3601" max="3601" width="29.42578125" style="2" customWidth="1"/>
    <col min="3602" max="3602" width="20.28515625" style="2" customWidth="1"/>
    <col min="3603" max="3603" width="17" style="2" customWidth="1"/>
    <col min="3604" max="3604" width="24.42578125" style="2" customWidth="1"/>
    <col min="3605" max="3605" width="43.140625" style="2" customWidth="1"/>
    <col min="3606" max="3840" width="11.42578125" style="2"/>
    <col min="3841" max="3841" width="30.5703125" style="2" customWidth="1"/>
    <col min="3842" max="3842" width="18.28515625" style="2" customWidth="1"/>
    <col min="3843" max="3843" width="9.7109375" style="2" customWidth="1"/>
    <col min="3844" max="3844" width="30.140625" style="2" customWidth="1"/>
    <col min="3845" max="3845" width="11.85546875" style="2" customWidth="1"/>
    <col min="3846" max="3846" width="12.7109375" style="2" customWidth="1"/>
    <col min="3847" max="3847" width="24.140625" style="2" customWidth="1"/>
    <col min="3848" max="3848" width="25" style="2" customWidth="1"/>
    <col min="3849" max="3849" width="39.85546875" style="2" customWidth="1"/>
    <col min="3850" max="3850" width="12.7109375" style="2" customWidth="1"/>
    <col min="3851" max="3851" width="20.140625" style="2" customWidth="1"/>
    <col min="3852" max="3852" width="25.85546875" style="2" customWidth="1"/>
    <col min="3853" max="3853" width="40.140625" style="2" customWidth="1"/>
    <col min="3854" max="3854" width="44.42578125" style="2" customWidth="1"/>
    <col min="3855" max="3855" width="67.140625" style="2" customWidth="1"/>
    <col min="3856" max="3856" width="20.5703125" style="2" customWidth="1"/>
    <col min="3857" max="3857" width="29.42578125" style="2" customWidth="1"/>
    <col min="3858" max="3858" width="20.28515625" style="2" customWidth="1"/>
    <col min="3859" max="3859" width="17" style="2" customWidth="1"/>
    <col min="3860" max="3860" width="24.42578125" style="2" customWidth="1"/>
    <col min="3861" max="3861" width="43.140625" style="2" customWidth="1"/>
    <col min="3862" max="4096" width="11.42578125" style="2"/>
    <col min="4097" max="4097" width="30.5703125" style="2" customWidth="1"/>
    <col min="4098" max="4098" width="18.28515625" style="2" customWidth="1"/>
    <col min="4099" max="4099" width="9.7109375" style="2" customWidth="1"/>
    <col min="4100" max="4100" width="30.140625" style="2" customWidth="1"/>
    <col min="4101" max="4101" width="11.85546875" style="2" customWidth="1"/>
    <col min="4102" max="4102" width="12.7109375" style="2" customWidth="1"/>
    <col min="4103" max="4103" width="24.140625" style="2" customWidth="1"/>
    <col min="4104" max="4104" width="25" style="2" customWidth="1"/>
    <col min="4105" max="4105" width="39.85546875" style="2" customWidth="1"/>
    <col min="4106" max="4106" width="12.7109375" style="2" customWidth="1"/>
    <col min="4107" max="4107" width="20.140625" style="2" customWidth="1"/>
    <col min="4108" max="4108" width="25.85546875" style="2" customWidth="1"/>
    <col min="4109" max="4109" width="40.140625" style="2" customWidth="1"/>
    <col min="4110" max="4110" width="44.42578125" style="2" customWidth="1"/>
    <col min="4111" max="4111" width="67.140625" style="2" customWidth="1"/>
    <col min="4112" max="4112" width="20.5703125" style="2" customWidth="1"/>
    <col min="4113" max="4113" width="29.42578125" style="2" customWidth="1"/>
    <col min="4114" max="4114" width="20.28515625" style="2" customWidth="1"/>
    <col min="4115" max="4115" width="17" style="2" customWidth="1"/>
    <col min="4116" max="4116" width="24.42578125" style="2" customWidth="1"/>
    <col min="4117" max="4117" width="43.140625" style="2" customWidth="1"/>
    <col min="4118" max="4352" width="11.42578125" style="2"/>
    <col min="4353" max="4353" width="30.5703125" style="2" customWidth="1"/>
    <col min="4354" max="4354" width="18.28515625" style="2" customWidth="1"/>
    <col min="4355" max="4355" width="9.7109375" style="2" customWidth="1"/>
    <col min="4356" max="4356" width="30.140625" style="2" customWidth="1"/>
    <col min="4357" max="4357" width="11.85546875" style="2" customWidth="1"/>
    <col min="4358" max="4358" width="12.7109375" style="2" customWidth="1"/>
    <col min="4359" max="4359" width="24.140625" style="2" customWidth="1"/>
    <col min="4360" max="4360" width="25" style="2" customWidth="1"/>
    <col min="4361" max="4361" width="39.85546875" style="2" customWidth="1"/>
    <col min="4362" max="4362" width="12.7109375" style="2" customWidth="1"/>
    <col min="4363" max="4363" width="20.140625" style="2" customWidth="1"/>
    <col min="4364" max="4364" width="25.85546875" style="2" customWidth="1"/>
    <col min="4365" max="4365" width="40.140625" style="2" customWidth="1"/>
    <col min="4366" max="4366" width="44.42578125" style="2" customWidth="1"/>
    <col min="4367" max="4367" width="67.140625" style="2" customWidth="1"/>
    <col min="4368" max="4368" width="20.5703125" style="2" customWidth="1"/>
    <col min="4369" max="4369" width="29.42578125" style="2" customWidth="1"/>
    <col min="4370" max="4370" width="20.28515625" style="2" customWidth="1"/>
    <col min="4371" max="4371" width="17" style="2" customWidth="1"/>
    <col min="4372" max="4372" width="24.42578125" style="2" customWidth="1"/>
    <col min="4373" max="4373" width="43.140625" style="2" customWidth="1"/>
    <col min="4374" max="4608" width="11.42578125" style="2"/>
    <col min="4609" max="4609" width="30.5703125" style="2" customWidth="1"/>
    <col min="4610" max="4610" width="18.28515625" style="2" customWidth="1"/>
    <col min="4611" max="4611" width="9.7109375" style="2" customWidth="1"/>
    <col min="4612" max="4612" width="30.140625" style="2" customWidth="1"/>
    <col min="4613" max="4613" width="11.85546875" style="2" customWidth="1"/>
    <col min="4614" max="4614" width="12.7109375" style="2" customWidth="1"/>
    <col min="4615" max="4615" width="24.140625" style="2" customWidth="1"/>
    <col min="4616" max="4616" width="25" style="2" customWidth="1"/>
    <col min="4617" max="4617" width="39.85546875" style="2" customWidth="1"/>
    <col min="4618" max="4618" width="12.7109375" style="2" customWidth="1"/>
    <col min="4619" max="4619" width="20.140625" style="2" customWidth="1"/>
    <col min="4620" max="4620" width="25.85546875" style="2" customWidth="1"/>
    <col min="4621" max="4621" width="40.140625" style="2" customWidth="1"/>
    <col min="4622" max="4622" width="44.42578125" style="2" customWidth="1"/>
    <col min="4623" max="4623" width="67.140625" style="2" customWidth="1"/>
    <col min="4624" max="4624" width="20.5703125" style="2" customWidth="1"/>
    <col min="4625" max="4625" width="29.42578125" style="2" customWidth="1"/>
    <col min="4626" max="4626" width="20.28515625" style="2" customWidth="1"/>
    <col min="4627" max="4627" width="17" style="2" customWidth="1"/>
    <col min="4628" max="4628" width="24.42578125" style="2" customWidth="1"/>
    <col min="4629" max="4629" width="43.140625" style="2" customWidth="1"/>
    <col min="4630" max="4864" width="11.42578125" style="2"/>
    <col min="4865" max="4865" width="30.5703125" style="2" customWidth="1"/>
    <col min="4866" max="4866" width="18.28515625" style="2" customWidth="1"/>
    <col min="4867" max="4867" width="9.7109375" style="2" customWidth="1"/>
    <col min="4868" max="4868" width="30.140625" style="2" customWidth="1"/>
    <col min="4869" max="4869" width="11.85546875" style="2" customWidth="1"/>
    <col min="4870" max="4870" width="12.7109375" style="2" customWidth="1"/>
    <col min="4871" max="4871" width="24.140625" style="2" customWidth="1"/>
    <col min="4872" max="4872" width="25" style="2" customWidth="1"/>
    <col min="4873" max="4873" width="39.85546875" style="2" customWidth="1"/>
    <col min="4874" max="4874" width="12.7109375" style="2" customWidth="1"/>
    <col min="4875" max="4875" width="20.140625" style="2" customWidth="1"/>
    <col min="4876" max="4876" width="25.85546875" style="2" customWidth="1"/>
    <col min="4877" max="4877" width="40.140625" style="2" customWidth="1"/>
    <col min="4878" max="4878" width="44.42578125" style="2" customWidth="1"/>
    <col min="4879" max="4879" width="67.140625" style="2" customWidth="1"/>
    <col min="4880" max="4880" width="20.5703125" style="2" customWidth="1"/>
    <col min="4881" max="4881" width="29.42578125" style="2" customWidth="1"/>
    <col min="4882" max="4882" width="20.28515625" style="2" customWidth="1"/>
    <col min="4883" max="4883" width="17" style="2" customWidth="1"/>
    <col min="4884" max="4884" width="24.42578125" style="2" customWidth="1"/>
    <col min="4885" max="4885" width="43.140625" style="2" customWidth="1"/>
    <col min="4886" max="5120" width="11.42578125" style="2"/>
    <col min="5121" max="5121" width="30.5703125" style="2" customWidth="1"/>
    <col min="5122" max="5122" width="18.28515625" style="2" customWidth="1"/>
    <col min="5123" max="5123" width="9.7109375" style="2" customWidth="1"/>
    <col min="5124" max="5124" width="30.140625" style="2" customWidth="1"/>
    <col min="5125" max="5125" width="11.85546875" style="2" customWidth="1"/>
    <col min="5126" max="5126" width="12.7109375" style="2" customWidth="1"/>
    <col min="5127" max="5127" width="24.140625" style="2" customWidth="1"/>
    <col min="5128" max="5128" width="25" style="2" customWidth="1"/>
    <col min="5129" max="5129" width="39.85546875" style="2" customWidth="1"/>
    <col min="5130" max="5130" width="12.7109375" style="2" customWidth="1"/>
    <col min="5131" max="5131" width="20.140625" style="2" customWidth="1"/>
    <col min="5132" max="5132" width="25.85546875" style="2" customWidth="1"/>
    <col min="5133" max="5133" width="40.140625" style="2" customWidth="1"/>
    <col min="5134" max="5134" width="44.42578125" style="2" customWidth="1"/>
    <col min="5135" max="5135" width="67.140625" style="2" customWidth="1"/>
    <col min="5136" max="5136" width="20.5703125" style="2" customWidth="1"/>
    <col min="5137" max="5137" width="29.42578125" style="2" customWidth="1"/>
    <col min="5138" max="5138" width="20.28515625" style="2" customWidth="1"/>
    <col min="5139" max="5139" width="17" style="2" customWidth="1"/>
    <col min="5140" max="5140" width="24.42578125" style="2" customWidth="1"/>
    <col min="5141" max="5141" width="43.140625" style="2" customWidth="1"/>
    <col min="5142" max="5376" width="11.42578125" style="2"/>
    <col min="5377" max="5377" width="30.5703125" style="2" customWidth="1"/>
    <col min="5378" max="5378" width="18.28515625" style="2" customWidth="1"/>
    <col min="5379" max="5379" width="9.7109375" style="2" customWidth="1"/>
    <col min="5380" max="5380" width="30.140625" style="2" customWidth="1"/>
    <col min="5381" max="5381" width="11.85546875" style="2" customWidth="1"/>
    <col min="5382" max="5382" width="12.7109375" style="2" customWidth="1"/>
    <col min="5383" max="5383" width="24.140625" style="2" customWidth="1"/>
    <col min="5384" max="5384" width="25" style="2" customWidth="1"/>
    <col min="5385" max="5385" width="39.85546875" style="2" customWidth="1"/>
    <col min="5386" max="5386" width="12.7109375" style="2" customWidth="1"/>
    <col min="5387" max="5387" width="20.140625" style="2" customWidth="1"/>
    <col min="5388" max="5388" width="25.85546875" style="2" customWidth="1"/>
    <col min="5389" max="5389" width="40.140625" style="2" customWidth="1"/>
    <col min="5390" max="5390" width="44.42578125" style="2" customWidth="1"/>
    <col min="5391" max="5391" width="67.140625" style="2" customWidth="1"/>
    <col min="5392" max="5392" width="20.5703125" style="2" customWidth="1"/>
    <col min="5393" max="5393" width="29.42578125" style="2" customWidth="1"/>
    <col min="5394" max="5394" width="20.28515625" style="2" customWidth="1"/>
    <col min="5395" max="5395" width="17" style="2" customWidth="1"/>
    <col min="5396" max="5396" width="24.42578125" style="2" customWidth="1"/>
    <col min="5397" max="5397" width="43.140625" style="2" customWidth="1"/>
    <col min="5398" max="5632" width="11.42578125" style="2"/>
    <col min="5633" max="5633" width="30.5703125" style="2" customWidth="1"/>
    <col min="5634" max="5634" width="18.28515625" style="2" customWidth="1"/>
    <col min="5635" max="5635" width="9.7109375" style="2" customWidth="1"/>
    <col min="5636" max="5636" width="30.140625" style="2" customWidth="1"/>
    <col min="5637" max="5637" width="11.85546875" style="2" customWidth="1"/>
    <col min="5638" max="5638" width="12.7109375" style="2" customWidth="1"/>
    <col min="5639" max="5639" width="24.140625" style="2" customWidth="1"/>
    <col min="5640" max="5640" width="25" style="2" customWidth="1"/>
    <col min="5641" max="5641" width="39.85546875" style="2" customWidth="1"/>
    <col min="5642" max="5642" width="12.7109375" style="2" customWidth="1"/>
    <col min="5643" max="5643" width="20.140625" style="2" customWidth="1"/>
    <col min="5644" max="5644" width="25.85546875" style="2" customWidth="1"/>
    <col min="5645" max="5645" width="40.140625" style="2" customWidth="1"/>
    <col min="5646" max="5646" width="44.42578125" style="2" customWidth="1"/>
    <col min="5647" max="5647" width="67.140625" style="2" customWidth="1"/>
    <col min="5648" max="5648" width="20.5703125" style="2" customWidth="1"/>
    <col min="5649" max="5649" width="29.42578125" style="2" customWidth="1"/>
    <col min="5650" max="5650" width="20.28515625" style="2" customWidth="1"/>
    <col min="5651" max="5651" width="17" style="2" customWidth="1"/>
    <col min="5652" max="5652" width="24.42578125" style="2" customWidth="1"/>
    <col min="5653" max="5653" width="43.140625" style="2" customWidth="1"/>
    <col min="5654" max="5888" width="11.42578125" style="2"/>
    <col min="5889" max="5889" width="30.5703125" style="2" customWidth="1"/>
    <col min="5890" max="5890" width="18.28515625" style="2" customWidth="1"/>
    <col min="5891" max="5891" width="9.7109375" style="2" customWidth="1"/>
    <col min="5892" max="5892" width="30.140625" style="2" customWidth="1"/>
    <col min="5893" max="5893" width="11.85546875" style="2" customWidth="1"/>
    <col min="5894" max="5894" width="12.7109375" style="2" customWidth="1"/>
    <col min="5895" max="5895" width="24.140625" style="2" customWidth="1"/>
    <col min="5896" max="5896" width="25" style="2" customWidth="1"/>
    <col min="5897" max="5897" width="39.85546875" style="2" customWidth="1"/>
    <col min="5898" max="5898" width="12.7109375" style="2" customWidth="1"/>
    <col min="5899" max="5899" width="20.140625" style="2" customWidth="1"/>
    <col min="5900" max="5900" width="25.85546875" style="2" customWidth="1"/>
    <col min="5901" max="5901" width="40.140625" style="2" customWidth="1"/>
    <col min="5902" max="5902" width="44.42578125" style="2" customWidth="1"/>
    <col min="5903" max="5903" width="67.140625" style="2" customWidth="1"/>
    <col min="5904" max="5904" width="20.5703125" style="2" customWidth="1"/>
    <col min="5905" max="5905" width="29.42578125" style="2" customWidth="1"/>
    <col min="5906" max="5906" width="20.28515625" style="2" customWidth="1"/>
    <col min="5907" max="5907" width="17" style="2" customWidth="1"/>
    <col min="5908" max="5908" width="24.42578125" style="2" customWidth="1"/>
    <col min="5909" max="5909" width="43.140625" style="2" customWidth="1"/>
    <col min="5910" max="6144" width="11.42578125" style="2"/>
    <col min="6145" max="6145" width="30.5703125" style="2" customWidth="1"/>
    <col min="6146" max="6146" width="18.28515625" style="2" customWidth="1"/>
    <col min="6147" max="6147" width="9.7109375" style="2" customWidth="1"/>
    <col min="6148" max="6148" width="30.140625" style="2" customWidth="1"/>
    <col min="6149" max="6149" width="11.85546875" style="2" customWidth="1"/>
    <col min="6150" max="6150" width="12.7109375" style="2" customWidth="1"/>
    <col min="6151" max="6151" width="24.140625" style="2" customWidth="1"/>
    <col min="6152" max="6152" width="25" style="2" customWidth="1"/>
    <col min="6153" max="6153" width="39.85546875" style="2" customWidth="1"/>
    <col min="6154" max="6154" width="12.7109375" style="2" customWidth="1"/>
    <col min="6155" max="6155" width="20.140625" style="2" customWidth="1"/>
    <col min="6156" max="6156" width="25.85546875" style="2" customWidth="1"/>
    <col min="6157" max="6157" width="40.140625" style="2" customWidth="1"/>
    <col min="6158" max="6158" width="44.42578125" style="2" customWidth="1"/>
    <col min="6159" max="6159" width="67.140625" style="2" customWidth="1"/>
    <col min="6160" max="6160" width="20.5703125" style="2" customWidth="1"/>
    <col min="6161" max="6161" width="29.42578125" style="2" customWidth="1"/>
    <col min="6162" max="6162" width="20.28515625" style="2" customWidth="1"/>
    <col min="6163" max="6163" width="17" style="2" customWidth="1"/>
    <col min="6164" max="6164" width="24.42578125" style="2" customWidth="1"/>
    <col min="6165" max="6165" width="43.140625" style="2" customWidth="1"/>
    <col min="6166" max="6400" width="11.42578125" style="2"/>
    <col min="6401" max="6401" width="30.5703125" style="2" customWidth="1"/>
    <col min="6402" max="6402" width="18.28515625" style="2" customWidth="1"/>
    <col min="6403" max="6403" width="9.7109375" style="2" customWidth="1"/>
    <col min="6404" max="6404" width="30.140625" style="2" customWidth="1"/>
    <col min="6405" max="6405" width="11.85546875" style="2" customWidth="1"/>
    <col min="6406" max="6406" width="12.7109375" style="2" customWidth="1"/>
    <col min="6407" max="6407" width="24.140625" style="2" customWidth="1"/>
    <col min="6408" max="6408" width="25" style="2" customWidth="1"/>
    <col min="6409" max="6409" width="39.85546875" style="2" customWidth="1"/>
    <col min="6410" max="6410" width="12.7109375" style="2" customWidth="1"/>
    <col min="6411" max="6411" width="20.140625" style="2" customWidth="1"/>
    <col min="6412" max="6412" width="25.85546875" style="2" customWidth="1"/>
    <col min="6413" max="6413" width="40.140625" style="2" customWidth="1"/>
    <col min="6414" max="6414" width="44.42578125" style="2" customWidth="1"/>
    <col min="6415" max="6415" width="67.140625" style="2" customWidth="1"/>
    <col min="6416" max="6416" width="20.5703125" style="2" customWidth="1"/>
    <col min="6417" max="6417" width="29.42578125" style="2" customWidth="1"/>
    <col min="6418" max="6418" width="20.28515625" style="2" customWidth="1"/>
    <col min="6419" max="6419" width="17" style="2" customWidth="1"/>
    <col min="6420" max="6420" width="24.42578125" style="2" customWidth="1"/>
    <col min="6421" max="6421" width="43.140625" style="2" customWidth="1"/>
    <col min="6422" max="6656" width="11.42578125" style="2"/>
    <col min="6657" max="6657" width="30.5703125" style="2" customWidth="1"/>
    <col min="6658" max="6658" width="18.28515625" style="2" customWidth="1"/>
    <col min="6659" max="6659" width="9.7109375" style="2" customWidth="1"/>
    <col min="6660" max="6660" width="30.140625" style="2" customWidth="1"/>
    <col min="6661" max="6661" width="11.85546875" style="2" customWidth="1"/>
    <col min="6662" max="6662" width="12.7109375" style="2" customWidth="1"/>
    <col min="6663" max="6663" width="24.140625" style="2" customWidth="1"/>
    <col min="6664" max="6664" width="25" style="2" customWidth="1"/>
    <col min="6665" max="6665" width="39.85546875" style="2" customWidth="1"/>
    <col min="6666" max="6666" width="12.7109375" style="2" customWidth="1"/>
    <col min="6667" max="6667" width="20.140625" style="2" customWidth="1"/>
    <col min="6668" max="6668" width="25.85546875" style="2" customWidth="1"/>
    <col min="6669" max="6669" width="40.140625" style="2" customWidth="1"/>
    <col min="6670" max="6670" width="44.42578125" style="2" customWidth="1"/>
    <col min="6671" max="6671" width="67.140625" style="2" customWidth="1"/>
    <col min="6672" max="6672" width="20.5703125" style="2" customWidth="1"/>
    <col min="6673" max="6673" width="29.42578125" style="2" customWidth="1"/>
    <col min="6674" max="6674" width="20.28515625" style="2" customWidth="1"/>
    <col min="6675" max="6675" width="17" style="2" customWidth="1"/>
    <col min="6676" max="6676" width="24.42578125" style="2" customWidth="1"/>
    <col min="6677" max="6677" width="43.140625" style="2" customWidth="1"/>
    <col min="6678" max="6912" width="11.42578125" style="2"/>
    <col min="6913" max="6913" width="30.5703125" style="2" customWidth="1"/>
    <col min="6914" max="6914" width="18.28515625" style="2" customWidth="1"/>
    <col min="6915" max="6915" width="9.7109375" style="2" customWidth="1"/>
    <col min="6916" max="6916" width="30.140625" style="2" customWidth="1"/>
    <col min="6917" max="6917" width="11.85546875" style="2" customWidth="1"/>
    <col min="6918" max="6918" width="12.7109375" style="2" customWidth="1"/>
    <col min="6919" max="6919" width="24.140625" style="2" customWidth="1"/>
    <col min="6920" max="6920" width="25" style="2" customWidth="1"/>
    <col min="6921" max="6921" width="39.85546875" style="2" customWidth="1"/>
    <col min="6922" max="6922" width="12.7109375" style="2" customWidth="1"/>
    <col min="6923" max="6923" width="20.140625" style="2" customWidth="1"/>
    <col min="6924" max="6924" width="25.85546875" style="2" customWidth="1"/>
    <col min="6925" max="6925" width="40.140625" style="2" customWidth="1"/>
    <col min="6926" max="6926" width="44.42578125" style="2" customWidth="1"/>
    <col min="6927" max="6927" width="67.140625" style="2" customWidth="1"/>
    <col min="6928" max="6928" width="20.5703125" style="2" customWidth="1"/>
    <col min="6929" max="6929" width="29.42578125" style="2" customWidth="1"/>
    <col min="6930" max="6930" width="20.28515625" style="2" customWidth="1"/>
    <col min="6931" max="6931" width="17" style="2" customWidth="1"/>
    <col min="6932" max="6932" width="24.42578125" style="2" customWidth="1"/>
    <col min="6933" max="6933" width="43.140625" style="2" customWidth="1"/>
    <col min="6934" max="7168" width="11.42578125" style="2"/>
    <col min="7169" max="7169" width="30.5703125" style="2" customWidth="1"/>
    <col min="7170" max="7170" width="18.28515625" style="2" customWidth="1"/>
    <col min="7171" max="7171" width="9.7109375" style="2" customWidth="1"/>
    <col min="7172" max="7172" width="30.140625" style="2" customWidth="1"/>
    <col min="7173" max="7173" width="11.85546875" style="2" customWidth="1"/>
    <col min="7174" max="7174" width="12.7109375" style="2" customWidth="1"/>
    <col min="7175" max="7175" width="24.140625" style="2" customWidth="1"/>
    <col min="7176" max="7176" width="25" style="2" customWidth="1"/>
    <col min="7177" max="7177" width="39.85546875" style="2" customWidth="1"/>
    <col min="7178" max="7178" width="12.7109375" style="2" customWidth="1"/>
    <col min="7179" max="7179" width="20.140625" style="2" customWidth="1"/>
    <col min="7180" max="7180" width="25.85546875" style="2" customWidth="1"/>
    <col min="7181" max="7181" width="40.140625" style="2" customWidth="1"/>
    <col min="7182" max="7182" width="44.42578125" style="2" customWidth="1"/>
    <col min="7183" max="7183" width="67.140625" style="2" customWidth="1"/>
    <col min="7184" max="7184" width="20.5703125" style="2" customWidth="1"/>
    <col min="7185" max="7185" width="29.42578125" style="2" customWidth="1"/>
    <col min="7186" max="7186" width="20.28515625" style="2" customWidth="1"/>
    <col min="7187" max="7187" width="17" style="2" customWidth="1"/>
    <col min="7188" max="7188" width="24.42578125" style="2" customWidth="1"/>
    <col min="7189" max="7189" width="43.140625" style="2" customWidth="1"/>
    <col min="7190" max="7424" width="11.42578125" style="2"/>
    <col min="7425" max="7425" width="30.5703125" style="2" customWidth="1"/>
    <col min="7426" max="7426" width="18.28515625" style="2" customWidth="1"/>
    <col min="7427" max="7427" width="9.7109375" style="2" customWidth="1"/>
    <col min="7428" max="7428" width="30.140625" style="2" customWidth="1"/>
    <col min="7429" max="7429" width="11.85546875" style="2" customWidth="1"/>
    <col min="7430" max="7430" width="12.7109375" style="2" customWidth="1"/>
    <col min="7431" max="7431" width="24.140625" style="2" customWidth="1"/>
    <col min="7432" max="7432" width="25" style="2" customWidth="1"/>
    <col min="7433" max="7433" width="39.85546875" style="2" customWidth="1"/>
    <col min="7434" max="7434" width="12.7109375" style="2" customWidth="1"/>
    <col min="7435" max="7435" width="20.140625" style="2" customWidth="1"/>
    <col min="7436" max="7436" width="25.85546875" style="2" customWidth="1"/>
    <col min="7437" max="7437" width="40.140625" style="2" customWidth="1"/>
    <col min="7438" max="7438" width="44.42578125" style="2" customWidth="1"/>
    <col min="7439" max="7439" width="67.140625" style="2" customWidth="1"/>
    <col min="7440" max="7440" width="20.5703125" style="2" customWidth="1"/>
    <col min="7441" max="7441" width="29.42578125" style="2" customWidth="1"/>
    <col min="7442" max="7442" width="20.28515625" style="2" customWidth="1"/>
    <col min="7443" max="7443" width="17" style="2" customWidth="1"/>
    <col min="7444" max="7444" width="24.42578125" style="2" customWidth="1"/>
    <col min="7445" max="7445" width="43.140625" style="2" customWidth="1"/>
    <col min="7446" max="7680" width="11.42578125" style="2"/>
    <col min="7681" max="7681" width="30.5703125" style="2" customWidth="1"/>
    <col min="7682" max="7682" width="18.28515625" style="2" customWidth="1"/>
    <col min="7683" max="7683" width="9.7109375" style="2" customWidth="1"/>
    <col min="7684" max="7684" width="30.140625" style="2" customWidth="1"/>
    <col min="7685" max="7685" width="11.85546875" style="2" customWidth="1"/>
    <col min="7686" max="7686" width="12.7109375" style="2" customWidth="1"/>
    <col min="7687" max="7687" width="24.140625" style="2" customWidth="1"/>
    <col min="7688" max="7688" width="25" style="2" customWidth="1"/>
    <col min="7689" max="7689" width="39.85546875" style="2" customWidth="1"/>
    <col min="7690" max="7690" width="12.7109375" style="2" customWidth="1"/>
    <col min="7691" max="7691" width="20.140625" style="2" customWidth="1"/>
    <col min="7692" max="7692" width="25.85546875" style="2" customWidth="1"/>
    <col min="7693" max="7693" width="40.140625" style="2" customWidth="1"/>
    <col min="7694" max="7694" width="44.42578125" style="2" customWidth="1"/>
    <col min="7695" max="7695" width="67.140625" style="2" customWidth="1"/>
    <col min="7696" max="7696" width="20.5703125" style="2" customWidth="1"/>
    <col min="7697" max="7697" width="29.42578125" style="2" customWidth="1"/>
    <col min="7698" max="7698" width="20.28515625" style="2" customWidth="1"/>
    <col min="7699" max="7699" width="17" style="2" customWidth="1"/>
    <col min="7700" max="7700" width="24.42578125" style="2" customWidth="1"/>
    <col min="7701" max="7701" width="43.140625" style="2" customWidth="1"/>
    <col min="7702" max="7936" width="11.42578125" style="2"/>
    <col min="7937" max="7937" width="30.5703125" style="2" customWidth="1"/>
    <col min="7938" max="7938" width="18.28515625" style="2" customWidth="1"/>
    <col min="7939" max="7939" width="9.7109375" style="2" customWidth="1"/>
    <col min="7940" max="7940" width="30.140625" style="2" customWidth="1"/>
    <col min="7941" max="7941" width="11.85546875" style="2" customWidth="1"/>
    <col min="7942" max="7942" width="12.7109375" style="2" customWidth="1"/>
    <col min="7943" max="7943" width="24.140625" style="2" customWidth="1"/>
    <col min="7944" max="7944" width="25" style="2" customWidth="1"/>
    <col min="7945" max="7945" width="39.85546875" style="2" customWidth="1"/>
    <col min="7946" max="7946" width="12.7109375" style="2" customWidth="1"/>
    <col min="7947" max="7947" width="20.140625" style="2" customWidth="1"/>
    <col min="7948" max="7948" width="25.85546875" style="2" customWidth="1"/>
    <col min="7949" max="7949" width="40.140625" style="2" customWidth="1"/>
    <col min="7950" max="7950" width="44.42578125" style="2" customWidth="1"/>
    <col min="7951" max="7951" width="67.140625" style="2" customWidth="1"/>
    <col min="7952" max="7952" width="20.5703125" style="2" customWidth="1"/>
    <col min="7953" max="7953" width="29.42578125" style="2" customWidth="1"/>
    <col min="7954" max="7954" width="20.28515625" style="2" customWidth="1"/>
    <col min="7955" max="7955" width="17" style="2" customWidth="1"/>
    <col min="7956" max="7956" width="24.42578125" style="2" customWidth="1"/>
    <col min="7957" max="7957" width="43.140625" style="2" customWidth="1"/>
    <col min="7958" max="8192" width="11.42578125" style="2"/>
    <col min="8193" max="8193" width="30.5703125" style="2" customWidth="1"/>
    <col min="8194" max="8194" width="18.28515625" style="2" customWidth="1"/>
    <col min="8195" max="8195" width="9.7109375" style="2" customWidth="1"/>
    <col min="8196" max="8196" width="30.140625" style="2" customWidth="1"/>
    <col min="8197" max="8197" width="11.85546875" style="2" customWidth="1"/>
    <col min="8198" max="8198" width="12.7109375" style="2" customWidth="1"/>
    <col min="8199" max="8199" width="24.140625" style="2" customWidth="1"/>
    <col min="8200" max="8200" width="25" style="2" customWidth="1"/>
    <col min="8201" max="8201" width="39.85546875" style="2" customWidth="1"/>
    <col min="8202" max="8202" width="12.7109375" style="2" customWidth="1"/>
    <col min="8203" max="8203" width="20.140625" style="2" customWidth="1"/>
    <col min="8204" max="8204" width="25.85546875" style="2" customWidth="1"/>
    <col min="8205" max="8205" width="40.140625" style="2" customWidth="1"/>
    <col min="8206" max="8206" width="44.42578125" style="2" customWidth="1"/>
    <col min="8207" max="8207" width="67.140625" style="2" customWidth="1"/>
    <col min="8208" max="8208" width="20.5703125" style="2" customWidth="1"/>
    <col min="8209" max="8209" width="29.42578125" style="2" customWidth="1"/>
    <col min="8210" max="8210" width="20.28515625" style="2" customWidth="1"/>
    <col min="8211" max="8211" width="17" style="2" customWidth="1"/>
    <col min="8212" max="8212" width="24.42578125" style="2" customWidth="1"/>
    <col min="8213" max="8213" width="43.140625" style="2" customWidth="1"/>
    <col min="8214" max="8448" width="11.42578125" style="2"/>
    <col min="8449" max="8449" width="30.5703125" style="2" customWidth="1"/>
    <col min="8450" max="8450" width="18.28515625" style="2" customWidth="1"/>
    <col min="8451" max="8451" width="9.7109375" style="2" customWidth="1"/>
    <col min="8452" max="8452" width="30.140625" style="2" customWidth="1"/>
    <col min="8453" max="8453" width="11.85546875" style="2" customWidth="1"/>
    <col min="8454" max="8454" width="12.7109375" style="2" customWidth="1"/>
    <col min="8455" max="8455" width="24.140625" style="2" customWidth="1"/>
    <col min="8456" max="8456" width="25" style="2" customWidth="1"/>
    <col min="8457" max="8457" width="39.85546875" style="2" customWidth="1"/>
    <col min="8458" max="8458" width="12.7109375" style="2" customWidth="1"/>
    <col min="8459" max="8459" width="20.140625" style="2" customWidth="1"/>
    <col min="8460" max="8460" width="25.85546875" style="2" customWidth="1"/>
    <col min="8461" max="8461" width="40.140625" style="2" customWidth="1"/>
    <col min="8462" max="8462" width="44.42578125" style="2" customWidth="1"/>
    <col min="8463" max="8463" width="67.140625" style="2" customWidth="1"/>
    <col min="8464" max="8464" width="20.5703125" style="2" customWidth="1"/>
    <col min="8465" max="8465" width="29.42578125" style="2" customWidth="1"/>
    <col min="8466" max="8466" width="20.28515625" style="2" customWidth="1"/>
    <col min="8467" max="8467" width="17" style="2" customWidth="1"/>
    <col min="8468" max="8468" width="24.42578125" style="2" customWidth="1"/>
    <col min="8469" max="8469" width="43.140625" style="2" customWidth="1"/>
    <col min="8470" max="8704" width="11.42578125" style="2"/>
    <col min="8705" max="8705" width="30.5703125" style="2" customWidth="1"/>
    <col min="8706" max="8706" width="18.28515625" style="2" customWidth="1"/>
    <col min="8707" max="8707" width="9.7109375" style="2" customWidth="1"/>
    <col min="8708" max="8708" width="30.140625" style="2" customWidth="1"/>
    <col min="8709" max="8709" width="11.85546875" style="2" customWidth="1"/>
    <col min="8710" max="8710" width="12.7109375" style="2" customWidth="1"/>
    <col min="8711" max="8711" width="24.140625" style="2" customWidth="1"/>
    <col min="8712" max="8712" width="25" style="2" customWidth="1"/>
    <col min="8713" max="8713" width="39.85546875" style="2" customWidth="1"/>
    <col min="8714" max="8714" width="12.7109375" style="2" customWidth="1"/>
    <col min="8715" max="8715" width="20.140625" style="2" customWidth="1"/>
    <col min="8716" max="8716" width="25.85546875" style="2" customWidth="1"/>
    <col min="8717" max="8717" width="40.140625" style="2" customWidth="1"/>
    <col min="8718" max="8718" width="44.42578125" style="2" customWidth="1"/>
    <col min="8719" max="8719" width="67.140625" style="2" customWidth="1"/>
    <col min="8720" max="8720" width="20.5703125" style="2" customWidth="1"/>
    <col min="8721" max="8721" width="29.42578125" style="2" customWidth="1"/>
    <col min="8722" max="8722" width="20.28515625" style="2" customWidth="1"/>
    <col min="8723" max="8723" width="17" style="2" customWidth="1"/>
    <col min="8724" max="8724" width="24.42578125" style="2" customWidth="1"/>
    <col min="8725" max="8725" width="43.140625" style="2" customWidth="1"/>
    <col min="8726" max="8960" width="11.42578125" style="2"/>
    <col min="8961" max="8961" width="30.5703125" style="2" customWidth="1"/>
    <col min="8962" max="8962" width="18.28515625" style="2" customWidth="1"/>
    <col min="8963" max="8963" width="9.7109375" style="2" customWidth="1"/>
    <col min="8964" max="8964" width="30.140625" style="2" customWidth="1"/>
    <col min="8965" max="8965" width="11.85546875" style="2" customWidth="1"/>
    <col min="8966" max="8966" width="12.7109375" style="2" customWidth="1"/>
    <col min="8967" max="8967" width="24.140625" style="2" customWidth="1"/>
    <col min="8968" max="8968" width="25" style="2" customWidth="1"/>
    <col min="8969" max="8969" width="39.85546875" style="2" customWidth="1"/>
    <col min="8970" max="8970" width="12.7109375" style="2" customWidth="1"/>
    <col min="8971" max="8971" width="20.140625" style="2" customWidth="1"/>
    <col min="8972" max="8972" width="25.85546875" style="2" customWidth="1"/>
    <col min="8973" max="8973" width="40.140625" style="2" customWidth="1"/>
    <col min="8974" max="8974" width="44.42578125" style="2" customWidth="1"/>
    <col min="8975" max="8975" width="67.140625" style="2" customWidth="1"/>
    <col min="8976" max="8976" width="20.5703125" style="2" customWidth="1"/>
    <col min="8977" max="8977" width="29.42578125" style="2" customWidth="1"/>
    <col min="8978" max="8978" width="20.28515625" style="2" customWidth="1"/>
    <col min="8979" max="8979" width="17" style="2" customWidth="1"/>
    <col min="8980" max="8980" width="24.42578125" style="2" customWidth="1"/>
    <col min="8981" max="8981" width="43.140625" style="2" customWidth="1"/>
    <col min="8982" max="9216" width="11.42578125" style="2"/>
    <col min="9217" max="9217" width="30.5703125" style="2" customWidth="1"/>
    <col min="9218" max="9218" width="18.28515625" style="2" customWidth="1"/>
    <col min="9219" max="9219" width="9.7109375" style="2" customWidth="1"/>
    <col min="9220" max="9220" width="30.140625" style="2" customWidth="1"/>
    <col min="9221" max="9221" width="11.85546875" style="2" customWidth="1"/>
    <col min="9222" max="9222" width="12.7109375" style="2" customWidth="1"/>
    <col min="9223" max="9223" width="24.140625" style="2" customWidth="1"/>
    <col min="9224" max="9224" width="25" style="2" customWidth="1"/>
    <col min="9225" max="9225" width="39.85546875" style="2" customWidth="1"/>
    <col min="9226" max="9226" width="12.7109375" style="2" customWidth="1"/>
    <col min="9227" max="9227" width="20.140625" style="2" customWidth="1"/>
    <col min="9228" max="9228" width="25.85546875" style="2" customWidth="1"/>
    <col min="9229" max="9229" width="40.140625" style="2" customWidth="1"/>
    <col min="9230" max="9230" width="44.42578125" style="2" customWidth="1"/>
    <col min="9231" max="9231" width="67.140625" style="2" customWidth="1"/>
    <col min="9232" max="9232" width="20.5703125" style="2" customWidth="1"/>
    <col min="9233" max="9233" width="29.42578125" style="2" customWidth="1"/>
    <col min="9234" max="9234" width="20.28515625" style="2" customWidth="1"/>
    <col min="9235" max="9235" width="17" style="2" customWidth="1"/>
    <col min="9236" max="9236" width="24.42578125" style="2" customWidth="1"/>
    <col min="9237" max="9237" width="43.140625" style="2" customWidth="1"/>
    <col min="9238" max="9472" width="11.42578125" style="2"/>
    <col min="9473" max="9473" width="30.5703125" style="2" customWidth="1"/>
    <col min="9474" max="9474" width="18.28515625" style="2" customWidth="1"/>
    <col min="9475" max="9475" width="9.7109375" style="2" customWidth="1"/>
    <col min="9476" max="9476" width="30.140625" style="2" customWidth="1"/>
    <col min="9477" max="9477" width="11.85546875" style="2" customWidth="1"/>
    <col min="9478" max="9478" width="12.7109375" style="2" customWidth="1"/>
    <col min="9479" max="9479" width="24.140625" style="2" customWidth="1"/>
    <col min="9480" max="9480" width="25" style="2" customWidth="1"/>
    <col min="9481" max="9481" width="39.85546875" style="2" customWidth="1"/>
    <col min="9482" max="9482" width="12.7109375" style="2" customWidth="1"/>
    <col min="9483" max="9483" width="20.140625" style="2" customWidth="1"/>
    <col min="9484" max="9484" width="25.85546875" style="2" customWidth="1"/>
    <col min="9485" max="9485" width="40.140625" style="2" customWidth="1"/>
    <col min="9486" max="9486" width="44.42578125" style="2" customWidth="1"/>
    <col min="9487" max="9487" width="67.140625" style="2" customWidth="1"/>
    <col min="9488" max="9488" width="20.5703125" style="2" customWidth="1"/>
    <col min="9489" max="9489" width="29.42578125" style="2" customWidth="1"/>
    <col min="9490" max="9490" width="20.28515625" style="2" customWidth="1"/>
    <col min="9491" max="9491" width="17" style="2" customWidth="1"/>
    <col min="9492" max="9492" width="24.42578125" style="2" customWidth="1"/>
    <col min="9493" max="9493" width="43.140625" style="2" customWidth="1"/>
    <col min="9494" max="9728" width="11.42578125" style="2"/>
    <col min="9729" max="9729" width="30.5703125" style="2" customWidth="1"/>
    <col min="9730" max="9730" width="18.28515625" style="2" customWidth="1"/>
    <col min="9731" max="9731" width="9.7109375" style="2" customWidth="1"/>
    <col min="9732" max="9732" width="30.140625" style="2" customWidth="1"/>
    <col min="9733" max="9733" width="11.85546875" style="2" customWidth="1"/>
    <col min="9734" max="9734" width="12.7109375" style="2" customWidth="1"/>
    <col min="9735" max="9735" width="24.140625" style="2" customWidth="1"/>
    <col min="9736" max="9736" width="25" style="2" customWidth="1"/>
    <col min="9737" max="9737" width="39.85546875" style="2" customWidth="1"/>
    <col min="9738" max="9738" width="12.7109375" style="2" customWidth="1"/>
    <col min="9739" max="9739" width="20.140625" style="2" customWidth="1"/>
    <col min="9740" max="9740" width="25.85546875" style="2" customWidth="1"/>
    <col min="9741" max="9741" width="40.140625" style="2" customWidth="1"/>
    <col min="9742" max="9742" width="44.42578125" style="2" customWidth="1"/>
    <col min="9743" max="9743" width="67.140625" style="2" customWidth="1"/>
    <col min="9744" max="9744" width="20.5703125" style="2" customWidth="1"/>
    <col min="9745" max="9745" width="29.42578125" style="2" customWidth="1"/>
    <col min="9746" max="9746" width="20.28515625" style="2" customWidth="1"/>
    <col min="9747" max="9747" width="17" style="2" customWidth="1"/>
    <col min="9748" max="9748" width="24.42578125" style="2" customWidth="1"/>
    <col min="9749" max="9749" width="43.140625" style="2" customWidth="1"/>
    <col min="9750" max="9984" width="11.42578125" style="2"/>
    <col min="9985" max="9985" width="30.5703125" style="2" customWidth="1"/>
    <col min="9986" max="9986" width="18.28515625" style="2" customWidth="1"/>
    <col min="9987" max="9987" width="9.7109375" style="2" customWidth="1"/>
    <col min="9988" max="9988" width="30.140625" style="2" customWidth="1"/>
    <col min="9989" max="9989" width="11.85546875" style="2" customWidth="1"/>
    <col min="9990" max="9990" width="12.7109375" style="2" customWidth="1"/>
    <col min="9991" max="9991" width="24.140625" style="2" customWidth="1"/>
    <col min="9992" max="9992" width="25" style="2" customWidth="1"/>
    <col min="9993" max="9993" width="39.85546875" style="2" customWidth="1"/>
    <col min="9994" max="9994" width="12.7109375" style="2" customWidth="1"/>
    <col min="9995" max="9995" width="20.140625" style="2" customWidth="1"/>
    <col min="9996" max="9996" width="25.85546875" style="2" customWidth="1"/>
    <col min="9997" max="9997" width="40.140625" style="2" customWidth="1"/>
    <col min="9998" max="9998" width="44.42578125" style="2" customWidth="1"/>
    <col min="9999" max="9999" width="67.140625" style="2" customWidth="1"/>
    <col min="10000" max="10000" width="20.5703125" style="2" customWidth="1"/>
    <col min="10001" max="10001" width="29.42578125" style="2" customWidth="1"/>
    <col min="10002" max="10002" width="20.28515625" style="2" customWidth="1"/>
    <col min="10003" max="10003" width="17" style="2" customWidth="1"/>
    <col min="10004" max="10004" width="24.42578125" style="2" customWidth="1"/>
    <col min="10005" max="10005" width="43.140625" style="2" customWidth="1"/>
    <col min="10006" max="10240" width="11.42578125" style="2"/>
    <col min="10241" max="10241" width="30.5703125" style="2" customWidth="1"/>
    <col min="10242" max="10242" width="18.28515625" style="2" customWidth="1"/>
    <col min="10243" max="10243" width="9.7109375" style="2" customWidth="1"/>
    <col min="10244" max="10244" width="30.140625" style="2" customWidth="1"/>
    <col min="10245" max="10245" width="11.85546875" style="2" customWidth="1"/>
    <col min="10246" max="10246" width="12.7109375" style="2" customWidth="1"/>
    <col min="10247" max="10247" width="24.140625" style="2" customWidth="1"/>
    <col min="10248" max="10248" width="25" style="2" customWidth="1"/>
    <col min="10249" max="10249" width="39.85546875" style="2" customWidth="1"/>
    <col min="10250" max="10250" width="12.7109375" style="2" customWidth="1"/>
    <col min="10251" max="10251" width="20.140625" style="2" customWidth="1"/>
    <col min="10252" max="10252" width="25.85546875" style="2" customWidth="1"/>
    <col min="10253" max="10253" width="40.140625" style="2" customWidth="1"/>
    <col min="10254" max="10254" width="44.42578125" style="2" customWidth="1"/>
    <col min="10255" max="10255" width="67.140625" style="2" customWidth="1"/>
    <col min="10256" max="10256" width="20.5703125" style="2" customWidth="1"/>
    <col min="10257" max="10257" width="29.42578125" style="2" customWidth="1"/>
    <col min="10258" max="10258" width="20.28515625" style="2" customWidth="1"/>
    <col min="10259" max="10259" width="17" style="2" customWidth="1"/>
    <col min="10260" max="10260" width="24.42578125" style="2" customWidth="1"/>
    <col min="10261" max="10261" width="43.140625" style="2" customWidth="1"/>
    <col min="10262" max="10496" width="11.42578125" style="2"/>
    <col min="10497" max="10497" width="30.5703125" style="2" customWidth="1"/>
    <col min="10498" max="10498" width="18.28515625" style="2" customWidth="1"/>
    <col min="10499" max="10499" width="9.7109375" style="2" customWidth="1"/>
    <col min="10500" max="10500" width="30.140625" style="2" customWidth="1"/>
    <col min="10501" max="10501" width="11.85546875" style="2" customWidth="1"/>
    <col min="10502" max="10502" width="12.7109375" style="2" customWidth="1"/>
    <col min="10503" max="10503" width="24.140625" style="2" customWidth="1"/>
    <col min="10504" max="10504" width="25" style="2" customWidth="1"/>
    <col min="10505" max="10505" width="39.85546875" style="2" customWidth="1"/>
    <col min="10506" max="10506" width="12.7109375" style="2" customWidth="1"/>
    <col min="10507" max="10507" width="20.140625" style="2" customWidth="1"/>
    <col min="10508" max="10508" width="25.85546875" style="2" customWidth="1"/>
    <col min="10509" max="10509" width="40.140625" style="2" customWidth="1"/>
    <col min="10510" max="10510" width="44.42578125" style="2" customWidth="1"/>
    <col min="10511" max="10511" width="67.140625" style="2" customWidth="1"/>
    <col min="10512" max="10512" width="20.5703125" style="2" customWidth="1"/>
    <col min="10513" max="10513" width="29.42578125" style="2" customWidth="1"/>
    <col min="10514" max="10514" width="20.28515625" style="2" customWidth="1"/>
    <col min="10515" max="10515" width="17" style="2" customWidth="1"/>
    <col min="10516" max="10516" width="24.42578125" style="2" customWidth="1"/>
    <col min="10517" max="10517" width="43.140625" style="2" customWidth="1"/>
    <col min="10518" max="10752" width="11.42578125" style="2"/>
    <col min="10753" max="10753" width="30.5703125" style="2" customWidth="1"/>
    <col min="10754" max="10754" width="18.28515625" style="2" customWidth="1"/>
    <col min="10755" max="10755" width="9.7109375" style="2" customWidth="1"/>
    <col min="10756" max="10756" width="30.140625" style="2" customWidth="1"/>
    <col min="10757" max="10757" width="11.85546875" style="2" customWidth="1"/>
    <col min="10758" max="10758" width="12.7109375" style="2" customWidth="1"/>
    <col min="10759" max="10759" width="24.140625" style="2" customWidth="1"/>
    <col min="10760" max="10760" width="25" style="2" customWidth="1"/>
    <col min="10761" max="10761" width="39.85546875" style="2" customWidth="1"/>
    <col min="10762" max="10762" width="12.7109375" style="2" customWidth="1"/>
    <col min="10763" max="10763" width="20.140625" style="2" customWidth="1"/>
    <col min="10764" max="10764" width="25.85546875" style="2" customWidth="1"/>
    <col min="10765" max="10765" width="40.140625" style="2" customWidth="1"/>
    <col min="10766" max="10766" width="44.42578125" style="2" customWidth="1"/>
    <col min="10767" max="10767" width="67.140625" style="2" customWidth="1"/>
    <col min="10768" max="10768" width="20.5703125" style="2" customWidth="1"/>
    <col min="10769" max="10769" width="29.42578125" style="2" customWidth="1"/>
    <col min="10770" max="10770" width="20.28515625" style="2" customWidth="1"/>
    <col min="10771" max="10771" width="17" style="2" customWidth="1"/>
    <col min="10772" max="10772" width="24.42578125" style="2" customWidth="1"/>
    <col min="10773" max="10773" width="43.140625" style="2" customWidth="1"/>
    <col min="10774" max="11008" width="11.42578125" style="2"/>
    <col min="11009" max="11009" width="30.5703125" style="2" customWidth="1"/>
    <col min="11010" max="11010" width="18.28515625" style="2" customWidth="1"/>
    <col min="11011" max="11011" width="9.7109375" style="2" customWidth="1"/>
    <col min="11012" max="11012" width="30.140625" style="2" customWidth="1"/>
    <col min="11013" max="11013" width="11.85546875" style="2" customWidth="1"/>
    <col min="11014" max="11014" width="12.7109375" style="2" customWidth="1"/>
    <col min="11015" max="11015" width="24.140625" style="2" customWidth="1"/>
    <col min="11016" max="11016" width="25" style="2" customWidth="1"/>
    <col min="11017" max="11017" width="39.85546875" style="2" customWidth="1"/>
    <col min="11018" max="11018" width="12.7109375" style="2" customWidth="1"/>
    <col min="11019" max="11019" width="20.140625" style="2" customWidth="1"/>
    <col min="11020" max="11020" width="25.85546875" style="2" customWidth="1"/>
    <col min="11021" max="11021" width="40.140625" style="2" customWidth="1"/>
    <col min="11022" max="11022" width="44.42578125" style="2" customWidth="1"/>
    <col min="11023" max="11023" width="67.140625" style="2" customWidth="1"/>
    <col min="11024" max="11024" width="20.5703125" style="2" customWidth="1"/>
    <col min="11025" max="11025" width="29.42578125" style="2" customWidth="1"/>
    <col min="11026" max="11026" width="20.28515625" style="2" customWidth="1"/>
    <col min="11027" max="11027" width="17" style="2" customWidth="1"/>
    <col min="11028" max="11028" width="24.42578125" style="2" customWidth="1"/>
    <col min="11029" max="11029" width="43.140625" style="2" customWidth="1"/>
    <col min="11030" max="11264" width="11.42578125" style="2"/>
    <col min="11265" max="11265" width="30.5703125" style="2" customWidth="1"/>
    <col min="11266" max="11266" width="18.28515625" style="2" customWidth="1"/>
    <col min="11267" max="11267" width="9.7109375" style="2" customWidth="1"/>
    <col min="11268" max="11268" width="30.140625" style="2" customWidth="1"/>
    <col min="11269" max="11269" width="11.85546875" style="2" customWidth="1"/>
    <col min="11270" max="11270" width="12.7109375" style="2" customWidth="1"/>
    <col min="11271" max="11271" width="24.140625" style="2" customWidth="1"/>
    <col min="11272" max="11272" width="25" style="2" customWidth="1"/>
    <col min="11273" max="11273" width="39.85546875" style="2" customWidth="1"/>
    <col min="11274" max="11274" width="12.7109375" style="2" customWidth="1"/>
    <col min="11275" max="11275" width="20.140625" style="2" customWidth="1"/>
    <col min="11276" max="11276" width="25.85546875" style="2" customWidth="1"/>
    <col min="11277" max="11277" width="40.140625" style="2" customWidth="1"/>
    <col min="11278" max="11278" width="44.42578125" style="2" customWidth="1"/>
    <col min="11279" max="11279" width="67.140625" style="2" customWidth="1"/>
    <col min="11280" max="11280" width="20.5703125" style="2" customWidth="1"/>
    <col min="11281" max="11281" width="29.42578125" style="2" customWidth="1"/>
    <col min="11282" max="11282" width="20.28515625" style="2" customWidth="1"/>
    <col min="11283" max="11283" width="17" style="2" customWidth="1"/>
    <col min="11284" max="11284" width="24.42578125" style="2" customWidth="1"/>
    <col min="11285" max="11285" width="43.140625" style="2" customWidth="1"/>
    <col min="11286" max="11520" width="11.42578125" style="2"/>
    <col min="11521" max="11521" width="30.5703125" style="2" customWidth="1"/>
    <col min="11522" max="11522" width="18.28515625" style="2" customWidth="1"/>
    <col min="11523" max="11523" width="9.7109375" style="2" customWidth="1"/>
    <col min="11524" max="11524" width="30.140625" style="2" customWidth="1"/>
    <col min="11525" max="11525" width="11.85546875" style="2" customWidth="1"/>
    <col min="11526" max="11526" width="12.7109375" style="2" customWidth="1"/>
    <col min="11527" max="11527" width="24.140625" style="2" customWidth="1"/>
    <col min="11528" max="11528" width="25" style="2" customWidth="1"/>
    <col min="11529" max="11529" width="39.85546875" style="2" customWidth="1"/>
    <col min="11530" max="11530" width="12.7109375" style="2" customWidth="1"/>
    <col min="11531" max="11531" width="20.140625" style="2" customWidth="1"/>
    <col min="11532" max="11532" width="25.85546875" style="2" customWidth="1"/>
    <col min="11533" max="11533" width="40.140625" style="2" customWidth="1"/>
    <col min="11534" max="11534" width="44.42578125" style="2" customWidth="1"/>
    <col min="11535" max="11535" width="67.140625" style="2" customWidth="1"/>
    <col min="11536" max="11536" width="20.5703125" style="2" customWidth="1"/>
    <col min="11537" max="11537" width="29.42578125" style="2" customWidth="1"/>
    <col min="11538" max="11538" width="20.28515625" style="2" customWidth="1"/>
    <col min="11539" max="11539" width="17" style="2" customWidth="1"/>
    <col min="11540" max="11540" width="24.42578125" style="2" customWidth="1"/>
    <col min="11541" max="11541" width="43.140625" style="2" customWidth="1"/>
    <col min="11542" max="11776" width="11.42578125" style="2"/>
    <col min="11777" max="11777" width="30.5703125" style="2" customWidth="1"/>
    <col min="11778" max="11778" width="18.28515625" style="2" customWidth="1"/>
    <col min="11779" max="11779" width="9.7109375" style="2" customWidth="1"/>
    <col min="11780" max="11780" width="30.140625" style="2" customWidth="1"/>
    <col min="11781" max="11781" width="11.85546875" style="2" customWidth="1"/>
    <col min="11782" max="11782" width="12.7109375" style="2" customWidth="1"/>
    <col min="11783" max="11783" width="24.140625" style="2" customWidth="1"/>
    <col min="11784" max="11784" width="25" style="2" customWidth="1"/>
    <col min="11785" max="11785" width="39.85546875" style="2" customWidth="1"/>
    <col min="11786" max="11786" width="12.7109375" style="2" customWidth="1"/>
    <col min="11787" max="11787" width="20.140625" style="2" customWidth="1"/>
    <col min="11788" max="11788" width="25.85546875" style="2" customWidth="1"/>
    <col min="11789" max="11789" width="40.140625" style="2" customWidth="1"/>
    <col min="11790" max="11790" width="44.42578125" style="2" customWidth="1"/>
    <col min="11791" max="11791" width="67.140625" style="2" customWidth="1"/>
    <col min="11792" max="11792" width="20.5703125" style="2" customWidth="1"/>
    <col min="11793" max="11793" width="29.42578125" style="2" customWidth="1"/>
    <col min="11794" max="11794" width="20.28515625" style="2" customWidth="1"/>
    <col min="11795" max="11795" width="17" style="2" customWidth="1"/>
    <col min="11796" max="11796" width="24.42578125" style="2" customWidth="1"/>
    <col min="11797" max="11797" width="43.140625" style="2" customWidth="1"/>
    <col min="11798" max="12032" width="11.42578125" style="2"/>
    <col min="12033" max="12033" width="30.5703125" style="2" customWidth="1"/>
    <col min="12034" max="12034" width="18.28515625" style="2" customWidth="1"/>
    <col min="12035" max="12035" width="9.7109375" style="2" customWidth="1"/>
    <col min="12036" max="12036" width="30.140625" style="2" customWidth="1"/>
    <col min="12037" max="12037" width="11.85546875" style="2" customWidth="1"/>
    <col min="12038" max="12038" width="12.7109375" style="2" customWidth="1"/>
    <col min="12039" max="12039" width="24.140625" style="2" customWidth="1"/>
    <col min="12040" max="12040" width="25" style="2" customWidth="1"/>
    <col min="12041" max="12041" width="39.85546875" style="2" customWidth="1"/>
    <col min="12042" max="12042" width="12.7109375" style="2" customWidth="1"/>
    <col min="12043" max="12043" width="20.140625" style="2" customWidth="1"/>
    <col min="12044" max="12044" width="25.85546875" style="2" customWidth="1"/>
    <col min="12045" max="12045" width="40.140625" style="2" customWidth="1"/>
    <col min="12046" max="12046" width="44.42578125" style="2" customWidth="1"/>
    <col min="12047" max="12047" width="67.140625" style="2" customWidth="1"/>
    <col min="12048" max="12048" width="20.5703125" style="2" customWidth="1"/>
    <col min="12049" max="12049" width="29.42578125" style="2" customWidth="1"/>
    <col min="12050" max="12050" width="20.28515625" style="2" customWidth="1"/>
    <col min="12051" max="12051" width="17" style="2" customWidth="1"/>
    <col min="12052" max="12052" width="24.42578125" style="2" customWidth="1"/>
    <col min="12053" max="12053" width="43.140625" style="2" customWidth="1"/>
    <col min="12054" max="12288" width="11.42578125" style="2"/>
    <col min="12289" max="12289" width="30.5703125" style="2" customWidth="1"/>
    <col min="12290" max="12290" width="18.28515625" style="2" customWidth="1"/>
    <col min="12291" max="12291" width="9.7109375" style="2" customWidth="1"/>
    <col min="12292" max="12292" width="30.140625" style="2" customWidth="1"/>
    <col min="12293" max="12293" width="11.85546875" style="2" customWidth="1"/>
    <col min="12294" max="12294" width="12.7109375" style="2" customWidth="1"/>
    <col min="12295" max="12295" width="24.140625" style="2" customWidth="1"/>
    <col min="12296" max="12296" width="25" style="2" customWidth="1"/>
    <col min="12297" max="12297" width="39.85546875" style="2" customWidth="1"/>
    <col min="12298" max="12298" width="12.7109375" style="2" customWidth="1"/>
    <col min="12299" max="12299" width="20.140625" style="2" customWidth="1"/>
    <col min="12300" max="12300" width="25.85546875" style="2" customWidth="1"/>
    <col min="12301" max="12301" width="40.140625" style="2" customWidth="1"/>
    <col min="12302" max="12302" width="44.42578125" style="2" customWidth="1"/>
    <col min="12303" max="12303" width="67.140625" style="2" customWidth="1"/>
    <col min="12304" max="12304" width="20.5703125" style="2" customWidth="1"/>
    <col min="12305" max="12305" width="29.42578125" style="2" customWidth="1"/>
    <col min="12306" max="12306" width="20.28515625" style="2" customWidth="1"/>
    <col min="12307" max="12307" width="17" style="2" customWidth="1"/>
    <col min="12308" max="12308" width="24.42578125" style="2" customWidth="1"/>
    <col min="12309" max="12309" width="43.140625" style="2" customWidth="1"/>
    <col min="12310" max="12544" width="11.42578125" style="2"/>
    <col min="12545" max="12545" width="30.5703125" style="2" customWidth="1"/>
    <col min="12546" max="12546" width="18.28515625" style="2" customWidth="1"/>
    <col min="12547" max="12547" width="9.7109375" style="2" customWidth="1"/>
    <col min="12548" max="12548" width="30.140625" style="2" customWidth="1"/>
    <col min="12549" max="12549" width="11.85546875" style="2" customWidth="1"/>
    <col min="12550" max="12550" width="12.7109375" style="2" customWidth="1"/>
    <col min="12551" max="12551" width="24.140625" style="2" customWidth="1"/>
    <col min="12552" max="12552" width="25" style="2" customWidth="1"/>
    <col min="12553" max="12553" width="39.85546875" style="2" customWidth="1"/>
    <col min="12554" max="12554" width="12.7109375" style="2" customWidth="1"/>
    <col min="12555" max="12555" width="20.140625" style="2" customWidth="1"/>
    <col min="12556" max="12556" width="25.85546875" style="2" customWidth="1"/>
    <col min="12557" max="12557" width="40.140625" style="2" customWidth="1"/>
    <col min="12558" max="12558" width="44.42578125" style="2" customWidth="1"/>
    <col min="12559" max="12559" width="67.140625" style="2" customWidth="1"/>
    <col min="12560" max="12560" width="20.5703125" style="2" customWidth="1"/>
    <col min="12561" max="12561" width="29.42578125" style="2" customWidth="1"/>
    <col min="12562" max="12562" width="20.28515625" style="2" customWidth="1"/>
    <col min="12563" max="12563" width="17" style="2" customWidth="1"/>
    <col min="12564" max="12564" width="24.42578125" style="2" customWidth="1"/>
    <col min="12565" max="12565" width="43.140625" style="2" customWidth="1"/>
    <col min="12566" max="12800" width="11.42578125" style="2"/>
    <col min="12801" max="12801" width="30.5703125" style="2" customWidth="1"/>
    <col min="12802" max="12802" width="18.28515625" style="2" customWidth="1"/>
    <col min="12803" max="12803" width="9.7109375" style="2" customWidth="1"/>
    <col min="12804" max="12804" width="30.140625" style="2" customWidth="1"/>
    <col min="12805" max="12805" width="11.85546875" style="2" customWidth="1"/>
    <col min="12806" max="12806" width="12.7109375" style="2" customWidth="1"/>
    <col min="12807" max="12807" width="24.140625" style="2" customWidth="1"/>
    <col min="12808" max="12808" width="25" style="2" customWidth="1"/>
    <col min="12809" max="12809" width="39.85546875" style="2" customWidth="1"/>
    <col min="12810" max="12810" width="12.7109375" style="2" customWidth="1"/>
    <col min="12811" max="12811" width="20.140625" style="2" customWidth="1"/>
    <col min="12812" max="12812" width="25.85546875" style="2" customWidth="1"/>
    <col min="12813" max="12813" width="40.140625" style="2" customWidth="1"/>
    <col min="12814" max="12814" width="44.42578125" style="2" customWidth="1"/>
    <col min="12815" max="12815" width="67.140625" style="2" customWidth="1"/>
    <col min="12816" max="12816" width="20.5703125" style="2" customWidth="1"/>
    <col min="12817" max="12817" width="29.42578125" style="2" customWidth="1"/>
    <col min="12818" max="12818" width="20.28515625" style="2" customWidth="1"/>
    <col min="12819" max="12819" width="17" style="2" customWidth="1"/>
    <col min="12820" max="12820" width="24.42578125" style="2" customWidth="1"/>
    <col min="12821" max="12821" width="43.140625" style="2" customWidth="1"/>
    <col min="12822" max="13056" width="11.42578125" style="2"/>
    <col min="13057" max="13057" width="30.5703125" style="2" customWidth="1"/>
    <col min="13058" max="13058" width="18.28515625" style="2" customWidth="1"/>
    <col min="13059" max="13059" width="9.7109375" style="2" customWidth="1"/>
    <col min="13060" max="13060" width="30.140625" style="2" customWidth="1"/>
    <col min="13061" max="13061" width="11.85546875" style="2" customWidth="1"/>
    <col min="13062" max="13062" width="12.7109375" style="2" customWidth="1"/>
    <col min="13063" max="13063" width="24.140625" style="2" customWidth="1"/>
    <col min="13064" max="13064" width="25" style="2" customWidth="1"/>
    <col min="13065" max="13065" width="39.85546875" style="2" customWidth="1"/>
    <col min="13066" max="13066" width="12.7109375" style="2" customWidth="1"/>
    <col min="13067" max="13067" width="20.140625" style="2" customWidth="1"/>
    <col min="13068" max="13068" width="25.85546875" style="2" customWidth="1"/>
    <col min="13069" max="13069" width="40.140625" style="2" customWidth="1"/>
    <col min="13070" max="13070" width="44.42578125" style="2" customWidth="1"/>
    <col min="13071" max="13071" width="67.140625" style="2" customWidth="1"/>
    <col min="13072" max="13072" width="20.5703125" style="2" customWidth="1"/>
    <col min="13073" max="13073" width="29.42578125" style="2" customWidth="1"/>
    <col min="13074" max="13074" width="20.28515625" style="2" customWidth="1"/>
    <col min="13075" max="13075" width="17" style="2" customWidth="1"/>
    <col min="13076" max="13076" width="24.42578125" style="2" customWidth="1"/>
    <col min="13077" max="13077" width="43.140625" style="2" customWidth="1"/>
    <col min="13078" max="13312" width="11.42578125" style="2"/>
    <col min="13313" max="13313" width="30.5703125" style="2" customWidth="1"/>
    <col min="13314" max="13314" width="18.28515625" style="2" customWidth="1"/>
    <col min="13315" max="13315" width="9.7109375" style="2" customWidth="1"/>
    <col min="13316" max="13316" width="30.140625" style="2" customWidth="1"/>
    <col min="13317" max="13317" width="11.85546875" style="2" customWidth="1"/>
    <col min="13318" max="13318" width="12.7109375" style="2" customWidth="1"/>
    <col min="13319" max="13319" width="24.140625" style="2" customWidth="1"/>
    <col min="13320" max="13320" width="25" style="2" customWidth="1"/>
    <col min="13321" max="13321" width="39.85546875" style="2" customWidth="1"/>
    <col min="13322" max="13322" width="12.7109375" style="2" customWidth="1"/>
    <col min="13323" max="13323" width="20.140625" style="2" customWidth="1"/>
    <col min="13324" max="13324" width="25.85546875" style="2" customWidth="1"/>
    <col min="13325" max="13325" width="40.140625" style="2" customWidth="1"/>
    <col min="13326" max="13326" width="44.42578125" style="2" customWidth="1"/>
    <col min="13327" max="13327" width="67.140625" style="2" customWidth="1"/>
    <col min="13328" max="13328" width="20.5703125" style="2" customWidth="1"/>
    <col min="13329" max="13329" width="29.42578125" style="2" customWidth="1"/>
    <col min="13330" max="13330" width="20.28515625" style="2" customWidth="1"/>
    <col min="13331" max="13331" width="17" style="2" customWidth="1"/>
    <col min="13332" max="13332" width="24.42578125" style="2" customWidth="1"/>
    <col min="13333" max="13333" width="43.140625" style="2" customWidth="1"/>
    <col min="13334" max="13568" width="11.42578125" style="2"/>
    <col min="13569" max="13569" width="30.5703125" style="2" customWidth="1"/>
    <col min="13570" max="13570" width="18.28515625" style="2" customWidth="1"/>
    <col min="13571" max="13571" width="9.7109375" style="2" customWidth="1"/>
    <col min="13572" max="13572" width="30.140625" style="2" customWidth="1"/>
    <col min="13573" max="13573" width="11.85546875" style="2" customWidth="1"/>
    <col min="13574" max="13574" width="12.7109375" style="2" customWidth="1"/>
    <col min="13575" max="13575" width="24.140625" style="2" customWidth="1"/>
    <col min="13576" max="13576" width="25" style="2" customWidth="1"/>
    <col min="13577" max="13577" width="39.85546875" style="2" customWidth="1"/>
    <col min="13578" max="13578" width="12.7109375" style="2" customWidth="1"/>
    <col min="13579" max="13579" width="20.140625" style="2" customWidth="1"/>
    <col min="13580" max="13580" width="25.85546875" style="2" customWidth="1"/>
    <col min="13581" max="13581" width="40.140625" style="2" customWidth="1"/>
    <col min="13582" max="13582" width="44.42578125" style="2" customWidth="1"/>
    <col min="13583" max="13583" width="67.140625" style="2" customWidth="1"/>
    <col min="13584" max="13584" width="20.5703125" style="2" customWidth="1"/>
    <col min="13585" max="13585" width="29.42578125" style="2" customWidth="1"/>
    <col min="13586" max="13586" width="20.28515625" style="2" customWidth="1"/>
    <col min="13587" max="13587" width="17" style="2" customWidth="1"/>
    <col min="13588" max="13588" width="24.42578125" style="2" customWidth="1"/>
    <col min="13589" max="13589" width="43.140625" style="2" customWidth="1"/>
    <col min="13590" max="13824" width="11.42578125" style="2"/>
    <col min="13825" max="13825" width="30.5703125" style="2" customWidth="1"/>
    <col min="13826" max="13826" width="18.28515625" style="2" customWidth="1"/>
    <col min="13827" max="13827" width="9.7109375" style="2" customWidth="1"/>
    <col min="13828" max="13828" width="30.140625" style="2" customWidth="1"/>
    <col min="13829" max="13829" width="11.85546875" style="2" customWidth="1"/>
    <col min="13830" max="13830" width="12.7109375" style="2" customWidth="1"/>
    <col min="13831" max="13831" width="24.140625" style="2" customWidth="1"/>
    <col min="13832" max="13832" width="25" style="2" customWidth="1"/>
    <col min="13833" max="13833" width="39.85546875" style="2" customWidth="1"/>
    <col min="13834" max="13834" width="12.7109375" style="2" customWidth="1"/>
    <col min="13835" max="13835" width="20.140625" style="2" customWidth="1"/>
    <col min="13836" max="13836" width="25.85546875" style="2" customWidth="1"/>
    <col min="13837" max="13837" width="40.140625" style="2" customWidth="1"/>
    <col min="13838" max="13838" width="44.42578125" style="2" customWidth="1"/>
    <col min="13839" max="13839" width="67.140625" style="2" customWidth="1"/>
    <col min="13840" max="13840" width="20.5703125" style="2" customWidth="1"/>
    <col min="13841" max="13841" width="29.42578125" style="2" customWidth="1"/>
    <col min="13842" max="13842" width="20.28515625" style="2" customWidth="1"/>
    <col min="13843" max="13843" width="17" style="2" customWidth="1"/>
    <col min="13844" max="13844" width="24.42578125" style="2" customWidth="1"/>
    <col min="13845" max="13845" width="43.140625" style="2" customWidth="1"/>
    <col min="13846" max="14080" width="11.42578125" style="2"/>
    <col min="14081" max="14081" width="30.5703125" style="2" customWidth="1"/>
    <col min="14082" max="14082" width="18.28515625" style="2" customWidth="1"/>
    <col min="14083" max="14083" width="9.7109375" style="2" customWidth="1"/>
    <col min="14084" max="14084" width="30.140625" style="2" customWidth="1"/>
    <col min="14085" max="14085" width="11.85546875" style="2" customWidth="1"/>
    <col min="14086" max="14086" width="12.7109375" style="2" customWidth="1"/>
    <col min="14087" max="14087" width="24.140625" style="2" customWidth="1"/>
    <col min="14088" max="14088" width="25" style="2" customWidth="1"/>
    <col min="14089" max="14089" width="39.85546875" style="2" customWidth="1"/>
    <col min="14090" max="14090" width="12.7109375" style="2" customWidth="1"/>
    <col min="14091" max="14091" width="20.140625" style="2" customWidth="1"/>
    <col min="14092" max="14092" width="25.85546875" style="2" customWidth="1"/>
    <col min="14093" max="14093" width="40.140625" style="2" customWidth="1"/>
    <col min="14094" max="14094" width="44.42578125" style="2" customWidth="1"/>
    <col min="14095" max="14095" width="67.140625" style="2" customWidth="1"/>
    <col min="14096" max="14096" width="20.5703125" style="2" customWidth="1"/>
    <col min="14097" max="14097" width="29.42578125" style="2" customWidth="1"/>
    <col min="14098" max="14098" width="20.28515625" style="2" customWidth="1"/>
    <col min="14099" max="14099" width="17" style="2" customWidth="1"/>
    <col min="14100" max="14100" width="24.42578125" style="2" customWidth="1"/>
    <col min="14101" max="14101" width="43.140625" style="2" customWidth="1"/>
    <col min="14102" max="14336" width="11.42578125" style="2"/>
    <col min="14337" max="14337" width="30.5703125" style="2" customWidth="1"/>
    <col min="14338" max="14338" width="18.28515625" style="2" customWidth="1"/>
    <col min="14339" max="14339" width="9.7109375" style="2" customWidth="1"/>
    <col min="14340" max="14340" width="30.140625" style="2" customWidth="1"/>
    <col min="14341" max="14341" width="11.85546875" style="2" customWidth="1"/>
    <col min="14342" max="14342" width="12.7109375" style="2" customWidth="1"/>
    <col min="14343" max="14343" width="24.140625" style="2" customWidth="1"/>
    <col min="14344" max="14344" width="25" style="2" customWidth="1"/>
    <col min="14345" max="14345" width="39.85546875" style="2" customWidth="1"/>
    <col min="14346" max="14346" width="12.7109375" style="2" customWidth="1"/>
    <col min="14347" max="14347" width="20.140625" style="2" customWidth="1"/>
    <col min="14348" max="14348" width="25.85546875" style="2" customWidth="1"/>
    <col min="14349" max="14349" width="40.140625" style="2" customWidth="1"/>
    <col min="14350" max="14350" width="44.42578125" style="2" customWidth="1"/>
    <col min="14351" max="14351" width="67.140625" style="2" customWidth="1"/>
    <col min="14352" max="14352" width="20.5703125" style="2" customWidth="1"/>
    <col min="14353" max="14353" width="29.42578125" style="2" customWidth="1"/>
    <col min="14354" max="14354" width="20.28515625" style="2" customWidth="1"/>
    <col min="14355" max="14355" width="17" style="2" customWidth="1"/>
    <col min="14356" max="14356" width="24.42578125" style="2" customWidth="1"/>
    <col min="14357" max="14357" width="43.140625" style="2" customWidth="1"/>
    <col min="14358" max="14592" width="11.42578125" style="2"/>
    <col min="14593" max="14593" width="30.5703125" style="2" customWidth="1"/>
    <col min="14594" max="14594" width="18.28515625" style="2" customWidth="1"/>
    <col min="14595" max="14595" width="9.7109375" style="2" customWidth="1"/>
    <col min="14596" max="14596" width="30.140625" style="2" customWidth="1"/>
    <col min="14597" max="14597" width="11.85546875" style="2" customWidth="1"/>
    <col min="14598" max="14598" width="12.7109375" style="2" customWidth="1"/>
    <col min="14599" max="14599" width="24.140625" style="2" customWidth="1"/>
    <col min="14600" max="14600" width="25" style="2" customWidth="1"/>
    <col min="14601" max="14601" width="39.85546875" style="2" customWidth="1"/>
    <col min="14602" max="14602" width="12.7109375" style="2" customWidth="1"/>
    <col min="14603" max="14603" width="20.140625" style="2" customWidth="1"/>
    <col min="14604" max="14604" width="25.85546875" style="2" customWidth="1"/>
    <col min="14605" max="14605" width="40.140625" style="2" customWidth="1"/>
    <col min="14606" max="14606" width="44.42578125" style="2" customWidth="1"/>
    <col min="14607" max="14607" width="67.140625" style="2" customWidth="1"/>
    <col min="14608" max="14608" width="20.5703125" style="2" customWidth="1"/>
    <col min="14609" max="14609" width="29.42578125" style="2" customWidth="1"/>
    <col min="14610" max="14610" width="20.28515625" style="2" customWidth="1"/>
    <col min="14611" max="14611" width="17" style="2" customWidth="1"/>
    <col min="14612" max="14612" width="24.42578125" style="2" customWidth="1"/>
    <col min="14613" max="14613" width="43.140625" style="2" customWidth="1"/>
    <col min="14614" max="14848" width="11.42578125" style="2"/>
    <col min="14849" max="14849" width="30.5703125" style="2" customWidth="1"/>
    <col min="14850" max="14850" width="18.28515625" style="2" customWidth="1"/>
    <col min="14851" max="14851" width="9.7109375" style="2" customWidth="1"/>
    <col min="14852" max="14852" width="30.140625" style="2" customWidth="1"/>
    <col min="14853" max="14853" width="11.85546875" style="2" customWidth="1"/>
    <col min="14854" max="14854" width="12.7109375" style="2" customWidth="1"/>
    <col min="14855" max="14855" width="24.140625" style="2" customWidth="1"/>
    <col min="14856" max="14856" width="25" style="2" customWidth="1"/>
    <col min="14857" max="14857" width="39.85546875" style="2" customWidth="1"/>
    <col min="14858" max="14858" width="12.7109375" style="2" customWidth="1"/>
    <col min="14859" max="14859" width="20.140625" style="2" customWidth="1"/>
    <col min="14860" max="14860" width="25.85546875" style="2" customWidth="1"/>
    <col min="14861" max="14861" width="40.140625" style="2" customWidth="1"/>
    <col min="14862" max="14862" width="44.42578125" style="2" customWidth="1"/>
    <col min="14863" max="14863" width="67.140625" style="2" customWidth="1"/>
    <col min="14864" max="14864" width="20.5703125" style="2" customWidth="1"/>
    <col min="14865" max="14865" width="29.42578125" style="2" customWidth="1"/>
    <col min="14866" max="14866" width="20.28515625" style="2" customWidth="1"/>
    <col min="14867" max="14867" width="17" style="2" customWidth="1"/>
    <col min="14868" max="14868" width="24.42578125" style="2" customWidth="1"/>
    <col min="14869" max="14869" width="43.140625" style="2" customWidth="1"/>
    <col min="14870" max="15104" width="11.42578125" style="2"/>
    <col min="15105" max="15105" width="30.5703125" style="2" customWidth="1"/>
    <col min="15106" max="15106" width="18.28515625" style="2" customWidth="1"/>
    <col min="15107" max="15107" width="9.7109375" style="2" customWidth="1"/>
    <col min="15108" max="15108" width="30.140625" style="2" customWidth="1"/>
    <col min="15109" max="15109" width="11.85546875" style="2" customWidth="1"/>
    <col min="15110" max="15110" width="12.7109375" style="2" customWidth="1"/>
    <col min="15111" max="15111" width="24.140625" style="2" customWidth="1"/>
    <col min="15112" max="15112" width="25" style="2" customWidth="1"/>
    <col min="15113" max="15113" width="39.85546875" style="2" customWidth="1"/>
    <col min="15114" max="15114" width="12.7109375" style="2" customWidth="1"/>
    <col min="15115" max="15115" width="20.140625" style="2" customWidth="1"/>
    <col min="15116" max="15116" width="25.85546875" style="2" customWidth="1"/>
    <col min="15117" max="15117" width="40.140625" style="2" customWidth="1"/>
    <col min="15118" max="15118" width="44.42578125" style="2" customWidth="1"/>
    <col min="15119" max="15119" width="67.140625" style="2" customWidth="1"/>
    <col min="15120" max="15120" width="20.5703125" style="2" customWidth="1"/>
    <col min="15121" max="15121" width="29.42578125" style="2" customWidth="1"/>
    <col min="15122" max="15122" width="20.28515625" style="2" customWidth="1"/>
    <col min="15123" max="15123" width="17" style="2" customWidth="1"/>
    <col min="15124" max="15124" width="24.42578125" style="2" customWidth="1"/>
    <col min="15125" max="15125" width="43.140625" style="2" customWidth="1"/>
    <col min="15126" max="15360" width="11.42578125" style="2"/>
    <col min="15361" max="15361" width="30.5703125" style="2" customWidth="1"/>
    <col min="15362" max="15362" width="18.28515625" style="2" customWidth="1"/>
    <col min="15363" max="15363" width="9.7109375" style="2" customWidth="1"/>
    <col min="15364" max="15364" width="30.140625" style="2" customWidth="1"/>
    <col min="15365" max="15365" width="11.85546875" style="2" customWidth="1"/>
    <col min="15366" max="15366" width="12.7109375" style="2" customWidth="1"/>
    <col min="15367" max="15367" width="24.140625" style="2" customWidth="1"/>
    <col min="15368" max="15368" width="25" style="2" customWidth="1"/>
    <col min="15369" max="15369" width="39.85546875" style="2" customWidth="1"/>
    <col min="15370" max="15370" width="12.7109375" style="2" customWidth="1"/>
    <col min="15371" max="15371" width="20.140625" style="2" customWidth="1"/>
    <col min="15372" max="15372" width="25.85546875" style="2" customWidth="1"/>
    <col min="15373" max="15373" width="40.140625" style="2" customWidth="1"/>
    <col min="15374" max="15374" width="44.42578125" style="2" customWidth="1"/>
    <col min="15375" max="15375" width="67.140625" style="2" customWidth="1"/>
    <col min="15376" max="15376" width="20.5703125" style="2" customWidth="1"/>
    <col min="15377" max="15377" width="29.42578125" style="2" customWidth="1"/>
    <col min="15378" max="15378" width="20.28515625" style="2" customWidth="1"/>
    <col min="15379" max="15379" width="17" style="2" customWidth="1"/>
    <col min="15380" max="15380" width="24.42578125" style="2" customWidth="1"/>
    <col min="15381" max="15381" width="43.140625" style="2" customWidth="1"/>
    <col min="15382" max="15616" width="11.42578125" style="2"/>
    <col min="15617" max="15617" width="30.5703125" style="2" customWidth="1"/>
    <col min="15618" max="15618" width="18.28515625" style="2" customWidth="1"/>
    <col min="15619" max="15619" width="9.7109375" style="2" customWidth="1"/>
    <col min="15620" max="15620" width="30.140625" style="2" customWidth="1"/>
    <col min="15621" max="15621" width="11.85546875" style="2" customWidth="1"/>
    <col min="15622" max="15622" width="12.7109375" style="2" customWidth="1"/>
    <col min="15623" max="15623" width="24.140625" style="2" customWidth="1"/>
    <col min="15624" max="15624" width="25" style="2" customWidth="1"/>
    <col min="15625" max="15625" width="39.85546875" style="2" customWidth="1"/>
    <col min="15626" max="15626" width="12.7109375" style="2" customWidth="1"/>
    <col min="15627" max="15627" width="20.140625" style="2" customWidth="1"/>
    <col min="15628" max="15628" width="25.85546875" style="2" customWidth="1"/>
    <col min="15629" max="15629" width="40.140625" style="2" customWidth="1"/>
    <col min="15630" max="15630" width="44.42578125" style="2" customWidth="1"/>
    <col min="15631" max="15631" width="67.140625" style="2" customWidth="1"/>
    <col min="15632" max="15632" width="20.5703125" style="2" customWidth="1"/>
    <col min="15633" max="15633" width="29.42578125" style="2" customWidth="1"/>
    <col min="15634" max="15634" width="20.28515625" style="2" customWidth="1"/>
    <col min="15635" max="15635" width="17" style="2" customWidth="1"/>
    <col min="15636" max="15636" width="24.42578125" style="2" customWidth="1"/>
    <col min="15637" max="15637" width="43.140625" style="2" customWidth="1"/>
    <col min="15638" max="15872" width="11.42578125" style="2"/>
    <col min="15873" max="15873" width="30.5703125" style="2" customWidth="1"/>
    <col min="15874" max="15874" width="18.28515625" style="2" customWidth="1"/>
    <col min="15875" max="15875" width="9.7109375" style="2" customWidth="1"/>
    <col min="15876" max="15876" width="30.140625" style="2" customWidth="1"/>
    <col min="15877" max="15877" width="11.85546875" style="2" customWidth="1"/>
    <col min="15878" max="15878" width="12.7109375" style="2" customWidth="1"/>
    <col min="15879" max="15879" width="24.140625" style="2" customWidth="1"/>
    <col min="15880" max="15880" width="25" style="2" customWidth="1"/>
    <col min="15881" max="15881" width="39.85546875" style="2" customWidth="1"/>
    <col min="15882" max="15882" width="12.7109375" style="2" customWidth="1"/>
    <col min="15883" max="15883" width="20.140625" style="2" customWidth="1"/>
    <col min="15884" max="15884" width="25.85546875" style="2" customWidth="1"/>
    <col min="15885" max="15885" width="40.140625" style="2" customWidth="1"/>
    <col min="15886" max="15886" width="44.42578125" style="2" customWidth="1"/>
    <col min="15887" max="15887" width="67.140625" style="2" customWidth="1"/>
    <col min="15888" max="15888" width="20.5703125" style="2" customWidth="1"/>
    <col min="15889" max="15889" width="29.42578125" style="2" customWidth="1"/>
    <col min="15890" max="15890" width="20.28515625" style="2" customWidth="1"/>
    <col min="15891" max="15891" width="17" style="2" customWidth="1"/>
    <col min="15892" max="15892" width="24.42578125" style="2" customWidth="1"/>
    <col min="15893" max="15893" width="43.140625" style="2" customWidth="1"/>
    <col min="15894" max="16128" width="11.42578125" style="2"/>
    <col min="16129" max="16129" width="30.5703125" style="2" customWidth="1"/>
    <col min="16130" max="16130" width="18.28515625" style="2" customWidth="1"/>
    <col min="16131" max="16131" width="9.7109375" style="2" customWidth="1"/>
    <col min="16132" max="16132" width="30.140625" style="2" customWidth="1"/>
    <col min="16133" max="16133" width="11.85546875" style="2" customWidth="1"/>
    <col min="16134" max="16134" width="12.7109375" style="2" customWidth="1"/>
    <col min="16135" max="16135" width="24.140625" style="2" customWidth="1"/>
    <col min="16136" max="16136" width="25" style="2" customWidth="1"/>
    <col min="16137" max="16137" width="39.85546875" style="2" customWidth="1"/>
    <col min="16138" max="16138" width="12.7109375" style="2" customWidth="1"/>
    <col min="16139" max="16139" width="20.140625" style="2" customWidth="1"/>
    <col min="16140" max="16140" width="25.85546875" style="2" customWidth="1"/>
    <col min="16141" max="16141" width="40.140625" style="2" customWidth="1"/>
    <col min="16142" max="16142" width="44.42578125" style="2" customWidth="1"/>
    <col min="16143" max="16143" width="67.140625" style="2" customWidth="1"/>
    <col min="16144" max="16144" width="20.5703125" style="2" customWidth="1"/>
    <col min="16145" max="16145" width="29.42578125" style="2" customWidth="1"/>
    <col min="16146" max="16146" width="20.28515625" style="2" customWidth="1"/>
    <col min="16147" max="16147" width="17" style="2" customWidth="1"/>
    <col min="16148" max="16148" width="24.42578125" style="2" customWidth="1"/>
    <col min="16149" max="16149" width="43.140625" style="2" customWidth="1"/>
    <col min="16150" max="16384" width="11.42578125" style="2"/>
  </cols>
  <sheetData>
    <row r="1" spans="1:21" ht="22.5" customHeight="1" x14ac:dyDescent="0.25">
      <c r="A1" s="79"/>
      <c r="B1" s="80"/>
      <c r="C1" s="85" t="s">
        <v>0</v>
      </c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7"/>
      <c r="U1" s="1" t="s">
        <v>1</v>
      </c>
    </row>
    <row r="2" spans="1:21" ht="25.5" customHeight="1" x14ac:dyDescent="0.25">
      <c r="A2" s="81"/>
      <c r="B2" s="82"/>
      <c r="C2" s="3"/>
      <c r="D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6"/>
      <c r="U2" s="7" t="s">
        <v>2</v>
      </c>
    </row>
    <row r="3" spans="1:21" ht="20.25" customHeight="1" x14ac:dyDescent="0.25">
      <c r="A3" s="81"/>
      <c r="B3" s="82"/>
      <c r="C3" s="81" t="s">
        <v>3</v>
      </c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2"/>
      <c r="U3" s="7" t="s">
        <v>4</v>
      </c>
    </row>
    <row r="4" spans="1:21" ht="27.75" customHeight="1" thickBot="1" x14ac:dyDescent="0.3">
      <c r="A4" s="83"/>
      <c r="B4" s="84"/>
      <c r="C4" s="83" t="s">
        <v>5</v>
      </c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4"/>
      <c r="U4" s="8" t="s">
        <v>6</v>
      </c>
    </row>
    <row r="5" spans="1:21" ht="19.5" customHeight="1" thickBot="1" x14ac:dyDescent="0.3">
      <c r="L5" s="9"/>
      <c r="M5" s="9"/>
      <c r="N5" s="9"/>
      <c r="O5" s="9"/>
      <c r="P5" s="9"/>
      <c r="Q5" s="9"/>
      <c r="R5" s="9"/>
      <c r="S5" s="9"/>
      <c r="U5" s="9"/>
    </row>
    <row r="6" spans="1:21" ht="24" customHeight="1" thickBot="1" x14ac:dyDescent="0.3">
      <c r="A6" s="90" t="s">
        <v>7</v>
      </c>
      <c r="B6" s="91"/>
      <c r="C6" s="91"/>
      <c r="D6" s="91"/>
      <c r="E6" s="91"/>
      <c r="F6" s="91"/>
      <c r="G6" s="91"/>
      <c r="H6" s="91"/>
      <c r="I6" s="91"/>
      <c r="J6" s="91"/>
      <c r="K6" s="92"/>
      <c r="L6" s="93" t="s">
        <v>8</v>
      </c>
      <c r="M6" s="94"/>
      <c r="N6" s="94"/>
      <c r="O6" s="94"/>
      <c r="P6" s="94"/>
      <c r="Q6" s="94"/>
      <c r="R6" s="94"/>
      <c r="S6" s="94"/>
      <c r="T6" s="94"/>
      <c r="U6" s="95"/>
    </row>
    <row r="7" spans="1:21" s="11" customFormat="1" ht="9" customHeight="1" thickBot="1" x14ac:dyDescent="0.3">
      <c r="A7" s="96"/>
      <c r="B7" s="96"/>
      <c r="C7" s="96"/>
      <c r="D7" s="96"/>
      <c r="E7" s="96"/>
      <c r="F7" s="96"/>
      <c r="G7" s="96"/>
      <c r="H7" s="63"/>
      <c r="I7" s="64"/>
      <c r="J7" s="64"/>
      <c r="K7" s="64"/>
      <c r="L7" s="9"/>
      <c r="M7" s="9"/>
      <c r="N7" s="9"/>
      <c r="O7" s="9"/>
      <c r="P7" s="9"/>
      <c r="Q7" s="9"/>
      <c r="R7" s="9"/>
      <c r="S7" s="9"/>
      <c r="T7" s="10"/>
      <c r="U7" s="9"/>
    </row>
    <row r="8" spans="1:21" s="11" customFormat="1" ht="24.75" customHeight="1" thickBot="1" x14ac:dyDescent="0.3">
      <c r="A8" s="97" t="s">
        <v>9</v>
      </c>
      <c r="B8" s="98"/>
      <c r="C8" s="98"/>
      <c r="D8" s="98"/>
      <c r="E8" s="98"/>
      <c r="F8" s="98"/>
      <c r="G8" s="98"/>
      <c r="H8" s="98"/>
      <c r="I8" s="98"/>
      <c r="J8" s="98"/>
      <c r="K8" s="99"/>
      <c r="L8" s="94" t="s">
        <v>10</v>
      </c>
      <c r="M8" s="94"/>
      <c r="N8" s="95"/>
      <c r="O8" s="93" t="s">
        <v>11</v>
      </c>
      <c r="P8" s="94"/>
      <c r="Q8" s="95"/>
      <c r="R8" s="93" t="s">
        <v>12</v>
      </c>
      <c r="S8" s="94"/>
      <c r="T8" s="95"/>
      <c r="U8" s="12" t="s">
        <v>13</v>
      </c>
    </row>
    <row r="9" spans="1:21" ht="42" customHeight="1" thickBot="1" x14ac:dyDescent="0.3">
      <c r="A9" s="109" t="s">
        <v>14</v>
      </c>
      <c r="B9" s="100" t="s">
        <v>15</v>
      </c>
      <c r="C9" s="100" t="s">
        <v>16</v>
      </c>
      <c r="D9" s="102" t="s">
        <v>17</v>
      </c>
      <c r="E9" s="103"/>
      <c r="F9" s="111"/>
      <c r="G9" s="100" t="s">
        <v>18</v>
      </c>
      <c r="H9" s="100" t="s">
        <v>19</v>
      </c>
      <c r="I9" s="102" t="s">
        <v>20</v>
      </c>
      <c r="J9" s="103"/>
      <c r="K9" s="104"/>
      <c r="L9" s="13">
        <v>1</v>
      </c>
      <c r="M9" s="14">
        <v>2</v>
      </c>
      <c r="N9" s="14">
        <v>3</v>
      </c>
      <c r="O9" s="13">
        <v>4</v>
      </c>
      <c r="P9" s="14">
        <v>5</v>
      </c>
      <c r="Q9" s="14">
        <v>6</v>
      </c>
      <c r="R9" s="13">
        <v>7</v>
      </c>
      <c r="S9" s="14">
        <v>8</v>
      </c>
      <c r="T9" s="15">
        <v>9</v>
      </c>
      <c r="U9" s="13">
        <v>10</v>
      </c>
    </row>
    <row r="10" spans="1:21" s="16" customFormat="1" ht="126.6" customHeight="1" thickBot="1" x14ac:dyDescent="0.3">
      <c r="A10" s="110"/>
      <c r="B10" s="101"/>
      <c r="C10" s="101"/>
      <c r="D10" s="65" t="s">
        <v>21</v>
      </c>
      <c r="E10" s="65" t="s">
        <v>22</v>
      </c>
      <c r="F10" s="65" t="s">
        <v>23</v>
      </c>
      <c r="G10" s="101"/>
      <c r="H10" s="101"/>
      <c r="I10" s="65" t="s">
        <v>21</v>
      </c>
      <c r="J10" s="65" t="s">
        <v>24</v>
      </c>
      <c r="K10" s="66" t="s">
        <v>25</v>
      </c>
      <c r="L10" s="67" t="s">
        <v>26</v>
      </c>
      <c r="M10" s="68" t="s">
        <v>27</v>
      </c>
      <c r="N10" s="68" t="s">
        <v>28</v>
      </c>
      <c r="O10" s="68" t="s">
        <v>29</v>
      </c>
      <c r="P10" s="68" t="s">
        <v>30</v>
      </c>
      <c r="Q10" s="68" t="s">
        <v>31</v>
      </c>
      <c r="R10" s="68" t="s">
        <v>32</v>
      </c>
      <c r="S10" s="68" t="s">
        <v>33</v>
      </c>
      <c r="T10" s="69" t="s">
        <v>34</v>
      </c>
      <c r="U10" s="70" t="s">
        <v>35</v>
      </c>
    </row>
    <row r="11" spans="1:21" s="16" customFormat="1" ht="140.25" customHeight="1" x14ac:dyDescent="0.25">
      <c r="A11" s="17" t="s">
        <v>36</v>
      </c>
      <c r="B11" s="18" t="s">
        <v>37</v>
      </c>
      <c r="C11" s="19" t="s">
        <v>38</v>
      </c>
      <c r="D11" s="19" t="s">
        <v>39</v>
      </c>
      <c r="E11" s="20">
        <v>1</v>
      </c>
      <c r="F11" s="20">
        <v>1</v>
      </c>
      <c r="G11" s="21" t="s">
        <v>40</v>
      </c>
      <c r="H11" s="21" t="s">
        <v>41</v>
      </c>
      <c r="I11" s="21" t="s">
        <v>42</v>
      </c>
      <c r="J11" s="19">
        <v>0</v>
      </c>
      <c r="K11" s="22">
        <v>1</v>
      </c>
      <c r="L11" s="72" t="s">
        <v>401</v>
      </c>
      <c r="M11" s="73" t="s">
        <v>43</v>
      </c>
      <c r="N11" s="73" t="s">
        <v>44</v>
      </c>
      <c r="O11" s="73" t="s">
        <v>45</v>
      </c>
      <c r="P11" s="74">
        <v>0.7</v>
      </c>
      <c r="Q11" s="74">
        <v>0.3</v>
      </c>
      <c r="R11" s="73">
        <v>10944010101</v>
      </c>
      <c r="S11" s="73" t="s">
        <v>46</v>
      </c>
      <c r="T11" s="75">
        <v>10254075</v>
      </c>
      <c r="U11" s="76" t="s">
        <v>47</v>
      </c>
    </row>
    <row r="12" spans="1:21" s="16" customFormat="1" ht="111.75" customHeight="1" x14ac:dyDescent="0.25">
      <c r="A12" s="17" t="s">
        <v>36</v>
      </c>
      <c r="B12" s="18" t="s">
        <v>37</v>
      </c>
      <c r="C12" s="19" t="s">
        <v>38</v>
      </c>
      <c r="D12" s="19" t="s">
        <v>39</v>
      </c>
      <c r="E12" s="20">
        <v>1</v>
      </c>
      <c r="F12" s="20">
        <v>1</v>
      </c>
      <c r="G12" s="21" t="s">
        <v>40</v>
      </c>
      <c r="H12" s="21" t="s">
        <v>48</v>
      </c>
      <c r="I12" s="21" t="s">
        <v>49</v>
      </c>
      <c r="J12" s="20">
        <v>1</v>
      </c>
      <c r="K12" s="24">
        <v>1</v>
      </c>
      <c r="L12" s="77" t="s">
        <v>402</v>
      </c>
      <c r="M12" s="57" t="s">
        <v>50</v>
      </c>
      <c r="N12" s="57" t="s">
        <v>51</v>
      </c>
      <c r="O12" s="57" t="s">
        <v>52</v>
      </c>
      <c r="P12" s="23">
        <v>0</v>
      </c>
      <c r="Q12" s="25">
        <v>3918</v>
      </c>
      <c r="R12" s="57">
        <v>10944010201</v>
      </c>
      <c r="S12" s="57" t="s">
        <v>46</v>
      </c>
      <c r="T12" s="58">
        <v>3199935300</v>
      </c>
      <c r="U12" s="59" t="s">
        <v>53</v>
      </c>
    </row>
    <row r="13" spans="1:21" s="16" customFormat="1" ht="95.25" customHeight="1" x14ac:dyDescent="0.25">
      <c r="A13" s="105" t="s">
        <v>36</v>
      </c>
      <c r="B13" s="106" t="s">
        <v>37</v>
      </c>
      <c r="C13" s="107" t="s">
        <v>38</v>
      </c>
      <c r="D13" s="107" t="s">
        <v>39</v>
      </c>
      <c r="E13" s="108">
        <v>0.98</v>
      </c>
      <c r="F13" s="108">
        <v>1</v>
      </c>
      <c r="G13" s="107" t="s">
        <v>40</v>
      </c>
      <c r="H13" s="107" t="s">
        <v>54</v>
      </c>
      <c r="I13" s="107" t="s">
        <v>55</v>
      </c>
      <c r="J13" s="108">
        <v>1</v>
      </c>
      <c r="K13" s="112">
        <v>1</v>
      </c>
      <c r="L13" s="116" t="s">
        <v>403</v>
      </c>
      <c r="M13" s="113" t="s">
        <v>56</v>
      </c>
      <c r="N13" s="113" t="s">
        <v>57</v>
      </c>
      <c r="O13" s="57" t="s">
        <v>58</v>
      </c>
      <c r="P13" s="57" t="s">
        <v>59</v>
      </c>
      <c r="Q13" s="57">
        <v>1</v>
      </c>
      <c r="R13" s="113">
        <v>10944010301</v>
      </c>
      <c r="S13" s="113" t="s">
        <v>46</v>
      </c>
      <c r="T13" s="114">
        <v>235766690.28999999</v>
      </c>
      <c r="U13" s="115" t="s">
        <v>60</v>
      </c>
    </row>
    <row r="14" spans="1:21" s="16" customFormat="1" ht="56.25" customHeight="1" x14ac:dyDescent="0.25">
      <c r="A14" s="105"/>
      <c r="B14" s="106"/>
      <c r="C14" s="107"/>
      <c r="D14" s="107"/>
      <c r="E14" s="108"/>
      <c r="F14" s="108"/>
      <c r="G14" s="107"/>
      <c r="H14" s="107"/>
      <c r="I14" s="107"/>
      <c r="J14" s="108"/>
      <c r="K14" s="112"/>
      <c r="L14" s="116"/>
      <c r="M14" s="113"/>
      <c r="N14" s="113"/>
      <c r="O14" s="57" t="s">
        <v>61</v>
      </c>
      <c r="P14" s="57">
        <v>231</v>
      </c>
      <c r="Q14" s="57">
        <f>723-P14</f>
        <v>492</v>
      </c>
      <c r="R14" s="113"/>
      <c r="S14" s="113"/>
      <c r="T14" s="114"/>
      <c r="U14" s="115"/>
    </row>
    <row r="15" spans="1:21" s="16" customFormat="1" ht="127.5" customHeight="1" x14ac:dyDescent="0.25">
      <c r="A15" s="17" t="s">
        <v>36</v>
      </c>
      <c r="B15" s="18" t="s">
        <v>37</v>
      </c>
      <c r="C15" s="19" t="s">
        <v>38</v>
      </c>
      <c r="D15" s="19" t="s">
        <v>62</v>
      </c>
      <c r="E15" s="19" t="s">
        <v>63</v>
      </c>
      <c r="F15" s="20">
        <v>1</v>
      </c>
      <c r="G15" s="21" t="s">
        <v>40</v>
      </c>
      <c r="H15" s="21" t="s">
        <v>64</v>
      </c>
      <c r="I15" s="21" t="s">
        <v>65</v>
      </c>
      <c r="J15" s="20" t="s">
        <v>59</v>
      </c>
      <c r="K15" s="24">
        <v>1</v>
      </c>
      <c r="L15" s="77" t="s">
        <v>404</v>
      </c>
      <c r="M15" s="57" t="s">
        <v>64</v>
      </c>
      <c r="N15" s="57" t="s">
        <v>66</v>
      </c>
      <c r="O15" s="57" t="s">
        <v>67</v>
      </c>
      <c r="P15" s="57">
        <v>224</v>
      </c>
      <c r="Q15" s="57">
        <f>883-P15</f>
        <v>659</v>
      </c>
      <c r="R15" s="57">
        <v>10944010401</v>
      </c>
      <c r="S15" s="57" t="s">
        <v>46</v>
      </c>
      <c r="T15" s="58">
        <v>721600000</v>
      </c>
      <c r="U15" s="59" t="s">
        <v>68</v>
      </c>
    </row>
    <row r="16" spans="1:21" s="16" customFormat="1" ht="123" customHeight="1" x14ac:dyDescent="0.25">
      <c r="A16" s="17" t="s">
        <v>36</v>
      </c>
      <c r="B16" s="18" t="s">
        <v>37</v>
      </c>
      <c r="C16" s="19" t="s">
        <v>38</v>
      </c>
      <c r="D16" s="19" t="s">
        <v>62</v>
      </c>
      <c r="E16" s="19" t="s">
        <v>63</v>
      </c>
      <c r="F16" s="20">
        <v>1</v>
      </c>
      <c r="G16" s="26" t="s">
        <v>40</v>
      </c>
      <c r="H16" s="26" t="s">
        <v>69</v>
      </c>
      <c r="I16" s="21" t="s">
        <v>70</v>
      </c>
      <c r="J16" s="27">
        <v>0</v>
      </c>
      <c r="K16" s="28">
        <v>1</v>
      </c>
      <c r="L16" s="116" t="s">
        <v>405</v>
      </c>
      <c r="M16" s="113" t="s">
        <v>71</v>
      </c>
      <c r="N16" s="107" t="s">
        <v>72</v>
      </c>
      <c r="O16" s="107" t="s">
        <v>392</v>
      </c>
      <c r="P16" s="107">
        <v>0</v>
      </c>
      <c r="Q16" s="107">
        <v>1</v>
      </c>
      <c r="R16" s="113">
        <v>10944010501</v>
      </c>
      <c r="S16" s="107" t="s">
        <v>46</v>
      </c>
      <c r="T16" s="117">
        <v>250000000</v>
      </c>
      <c r="U16" s="118" t="s">
        <v>73</v>
      </c>
    </row>
    <row r="17" spans="1:21" s="16" customFormat="1" ht="102.75" customHeight="1" x14ac:dyDescent="0.25">
      <c r="A17" s="17" t="s">
        <v>36</v>
      </c>
      <c r="B17" s="18" t="s">
        <v>37</v>
      </c>
      <c r="C17" s="19" t="s">
        <v>38</v>
      </c>
      <c r="D17" s="19" t="s">
        <v>62</v>
      </c>
      <c r="E17" s="19" t="s">
        <v>63</v>
      </c>
      <c r="F17" s="20">
        <v>1</v>
      </c>
      <c r="G17" s="26" t="s">
        <v>40</v>
      </c>
      <c r="H17" s="26" t="s">
        <v>69</v>
      </c>
      <c r="I17" s="21" t="s">
        <v>74</v>
      </c>
      <c r="J17" s="27" t="s">
        <v>59</v>
      </c>
      <c r="K17" s="22">
        <v>1</v>
      </c>
      <c r="L17" s="116"/>
      <c r="M17" s="113"/>
      <c r="N17" s="107"/>
      <c r="O17" s="107"/>
      <c r="P17" s="107"/>
      <c r="Q17" s="107"/>
      <c r="R17" s="113"/>
      <c r="S17" s="107"/>
      <c r="T17" s="117"/>
      <c r="U17" s="118"/>
    </row>
    <row r="18" spans="1:21" s="16" customFormat="1" ht="120.75" customHeight="1" x14ac:dyDescent="0.25">
      <c r="A18" s="105" t="s">
        <v>36</v>
      </c>
      <c r="B18" s="106" t="s">
        <v>37</v>
      </c>
      <c r="C18" s="107" t="s">
        <v>38</v>
      </c>
      <c r="D18" s="107" t="s">
        <v>393</v>
      </c>
      <c r="E18" s="107" t="s">
        <v>75</v>
      </c>
      <c r="F18" s="107" t="s">
        <v>76</v>
      </c>
      <c r="G18" s="107" t="s">
        <v>40</v>
      </c>
      <c r="H18" s="107" t="s">
        <v>77</v>
      </c>
      <c r="I18" s="107" t="s">
        <v>78</v>
      </c>
      <c r="J18" s="107" t="s">
        <v>79</v>
      </c>
      <c r="K18" s="112">
        <v>1</v>
      </c>
      <c r="L18" s="77" t="s">
        <v>406</v>
      </c>
      <c r="M18" s="57" t="s">
        <v>80</v>
      </c>
      <c r="N18" s="57" t="s">
        <v>81</v>
      </c>
      <c r="O18" s="57" t="s">
        <v>82</v>
      </c>
      <c r="P18" s="29">
        <v>0</v>
      </c>
      <c r="Q18" s="30">
        <v>1</v>
      </c>
      <c r="R18" s="57">
        <v>10944020101</v>
      </c>
      <c r="S18" s="57" t="s">
        <v>46</v>
      </c>
      <c r="T18" s="58">
        <v>40000000</v>
      </c>
      <c r="U18" s="59" t="s">
        <v>47</v>
      </c>
    </row>
    <row r="19" spans="1:21" s="16" customFormat="1" ht="112.5" customHeight="1" x14ac:dyDescent="0.25">
      <c r="A19" s="105"/>
      <c r="B19" s="106"/>
      <c r="C19" s="107"/>
      <c r="D19" s="107"/>
      <c r="E19" s="107"/>
      <c r="F19" s="107"/>
      <c r="G19" s="107"/>
      <c r="H19" s="107"/>
      <c r="I19" s="107"/>
      <c r="J19" s="107"/>
      <c r="K19" s="112"/>
      <c r="L19" s="77" t="s">
        <v>83</v>
      </c>
      <c r="M19" s="57" t="s">
        <v>84</v>
      </c>
      <c r="N19" s="57" t="s">
        <v>85</v>
      </c>
      <c r="O19" s="57" t="s">
        <v>86</v>
      </c>
      <c r="P19" s="30">
        <v>1</v>
      </c>
      <c r="Q19" s="30">
        <v>1</v>
      </c>
      <c r="R19" s="57" t="s">
        <v>87</v>
      </c>
      <c r="S19" s="57" t="s">
        <v>46</v>
      </c>
      <c r="T19" s="58" t="s">
        <v>87</v>
      </c>
      <c r="U19" s="59" t="s">
        <v>88</v>
      </c>
    </row>
    <row r="20" spans="1:21" s="16" customFormat="1" ht="97.5" customHeight="1" x14ac:dyDescent="0.25">
      <c r="A20" s="17" t="s">
        <v>36</v>
      </c>
      <c r="B20" s="18" t="s">
        <v>37</v>
      </c>
      <c r="C20" s="19" t="s">
        <v>38</v>
      </c>
      <c r="D20" s="19" t="s">
        <v>393</v>
      </c>
      <c r="E20" s="19" t="s">
        <v>75</v>
      </c>
      <c r="F20" s="19" t="s">
        <v>76</v>
      </c>
      <c r="G20" s="21" t="s">
        <v>40</v>
      </c>
      <c r="H20" s="21" t="s">
        <v>89</v>
      </c>
      <c r="I20" s="21" t="s">
        <v>90</v>
      </c>
      <c r="J20" s="20">
        <v>1</v>
      </c>
      <c r="K20" s="24">
        <v>1</v>
      </c>
      <c r="L20" s="77" t="s">
        <v>407</v>
      </c>
      <c r="M20" s="57" t="s">
        <v>91</v>
      </c>
      <c r="N20" s="57" t="s">
        <v>92</v>
      </c>
      <c r="O20" s="57" t="s">
        <v>93</v>
      </c>
      <c r="P20" s="23">
        <v>390</v>
      </c>
      <c r="Q20" s="25">
        <f>3650-P20</f>
        <v>3260</v>
      </c>
      <c r="R20" s="57">
        <v>10944020201</v>
      </c>
      <c r="S20" s="57" t="s">
        <v>46</v>
      </c>
      <c r="T20" s="58">
        <v>1770269246.26</v>
      </c>
      <c r="U20" s="59" t="s">
        <v>53</v>
      </c>
    </row>
    <row r="21" spans="1:21" s="16" customFormat="1" ht="85.5" customHeight="1" x14ac:dyDescent="0.25">
      <c r="A21" s="17" t="s">
        <v>36</v>
      </c>
      <c r="B21" s="18" t="s">
        <v>37</v>
      </c>
      <c r="C21" s="19" t="s">
        <v>38</v>
      </c>
      <c r="D21" s="19" t="s">
        <v>94</v>
      </c>
      <c r="E21" s="19">
        <v>23.82</v>
      </c>
      <c r="F21" s="19" t="s">
        <v>95</v>
      </c>
      <c r="G21" s="21" t="s">
        <v>40</v>
      </c>
      <c r="H21" s="21" t="s">
        <v>96</v>
      </c>
      <c r="I21" s="21" t="s">
        <v>97</v>
      </c>
      <c r="J21" s="20">
        <v>1</v>
      </c>
      <c r="K21" s="24">
        <v>1</v>
      </c>
      <c r="L21" s="77" t="s">
        <v>408</v>
      </c>
      <c r="M21" s="57" t="s">
        <v>98</v>
      </c>
      <c r="N21" s="57" t="s">
        <v>99</v>
      </c>
      <c r="O21" s="57" t="s">
        <v>100</v>
      </c>
      <c r="P21" s="25">
        <v>0</v>
      </c>
      <c r="Q21" s="25">
        <v>1728</v>
      </c>
      <c r="R21" s="57">
        <v>10944020301</v>
      </c>
      <c r="S21" s="57" t="s">
        <v>46</v>
      </c>
      <c r="T21" s="58">
        <v>1098538316.5799999</v>
      </c>
      <c r="U21" s="59" t="s">
        <v>101</v>
      </c>
    </row>
    <row r="22" spans="1:21" s="16" customFormat="1" ht="137.25" customHeight="1" x14ac:dyDescent="0.25">
      <c r="A22" s="17" t="s">
        <v>36</v>
      </c>
      <c r="B22" s="18" t="s">
        <v>37</v>
      </c>
      <c r="C22" s="19" t="s">
        <v>38</v>
      </c>
      <c r="D22" s="19" t="s">
        <v>62</v>
      </c>
      <c r="E22" s="19" t="s">
        <v>63</v>
      </c>
      <c r="F22" s="20">
        <v>1</v>
      </c>
      <c r="G22" s="21" t="s">
        <v>40</v>
      </c>
      <c r="H22" s="21" t="s">
        <v>102</v>
      </c>
      <c r="I22" s="21" t="s">
        <v>103</v>
      </c>
      <c r="J22" s="19" t="s">
        <v>59</v>
      </c>
      <c r="K22" s="24">
        <v>1</v>
      </c>
      <c r="L22" s="77" t="s">
        <v>409</v>
      </c>
      <c r="M22" s="57" t="s">
        <v>104</v>
      </c>
      <c r="N22" s="57" t="s">
        <v>105</v>
      </c>
      <c r="O22" s="57" t="s">
        <v>106</v>
      </c>
      <c r="P22" s="25">
        <v>0</v>
      </c>
      <c r="Q22" s="57">
        <v>694</v>
      </c>
      <c r="R22" s="57">
        <v>10944020401</v>
      </c>
      <c r="S22" s="57" t="s">
        <v>46</v>
      </c>
      <c r="T22" s="58">
        <v>271831960.26999998</v>
      </c>
      <c r="U22" s="59" t="s">
        <v>107</v>
      </c>
    </row>
    <row r="23" spans="1:21" s="16" customFormat="1" ht="116.25" customHeight="1" x14ac:dyDescent="0.25">
      <c r="A23" s="17" t="s">
        <v>36</v>
      </c>
      <c r="B23" s="18" t="s">
        <v>37</v>
      </c>
      <c r="C23" s="19" t="s">
        <v>38</v>
      </c>
      <c r="D23" s="19" t="s">
        <v>62</v>
      </c>
      <c r="E23" s="19" t="s">
        <v>63</v>
      </c>
      <c r="F23" s="20">
        <v>1</v>
      </c>
      <c r="G23" s="21" t="s">
        <v>40</v>
      </c>
      <c r="H23" s="21" t="s">
        <v>108</v>
      </c>
      <c r="I23" s="21" t="s">
        <v>109</v>
      </c>
      <c r="J23" s="20">
        <v>0.9</v>
      </c>
      <c r="K23" s="24">
        <v>1</v>
      </c>
      <c r="L23" s="77" t="s">
        <v>410</v>
      </c>
      <c r="M23" s="57" t="s">
        <v>110</v>
      </c>
      <c r="N23" s="57" t="s">
        <v>111</v>
      </c>
      <c r="O23" s="57" t="s">
        <v>112</v>
      </c>
      <c r="P23" s="30">
        <v>0</v>
      </c>
      <c r="Q23" s="30">
        <v>1</v>
      </c>
      <c r="R23" s="57">
        <v>10944020501</v>
      </c>
      <c r="S23" s="57" t="s">
        <v>46</v>
      </c>
      <c r="T23" s="58">
        <v>80000000</v>
      </c>
      <c r="U23" s="59" t="s">
        <v>107</v>
      </c>
    </row>
    <row r="24" spans="1:21" s="16" customFormat="1" ht="87" customHeight="1" x14ac:dyDescent="0.25">
      <c r="A24" s="119" t="s">
        <v>36</v>
      </c>
      <c r="B24" s="122" t="s">
        <v>37</v>
      </c>
      <c r="C24" s="125" t="s">
        <v>38</v>
      </c>
      <c r="D24" s="125" t="s">
        <v>393</v>
      </c>
      <c r="E24" s="125" t="s">
        <v>75</v>
      </c>
      <c r="F24" s="125" t="s">
        <v>76</v>
      </c>
      <c r="G24" s="125" t="s">
        <v>40</v>
      </c>
      <c r="H24" s="125" t="s">
        <v>113</v>
      </c>
      <c r="I24" s="125" t="s">
        <v>114</v>
      </c>
      <c r="J24" s="125" t="s">
        <v>79</v>
      </c>
      <c r="K24" s="128">
        <v>1</v>
      </c>
      <c r="L24" s="77" t="s">
        <v>411</v>
      </c>
      <c r="M24" s="57" t="s">
        <v>115</v>
      </c>
      <c r="N24" s="57" t="s">
        <v>116</v>
      </c>
      <c r="O24" s="57" t="s">
        <v>117</v>
      </c>
      <c r="P24" s="30">
        <v>0.25</v>
      </c>
      <c r="Q24" s="30">
        <v>0.75</v>
      </c>
      <c r="R24" s="31">
        <v>10944030101</v>
      </c>
      <c r="S24" s="57" t="s">
        <v>46</v>
      </c>
      <c r="T24" s="58">
        <v>284026423.62</v>
      </c>
      <c r="U24" s="59" t="s">
        <v>88</v>
      </c>
    </row>
    <row r="25" spans="1:21" s="16" customFormat="1" ht="111" customHeight="1" x14ac:dyDescent="0.25">
      <c r="A25" s="120"/>
      <c r="B25" s="123"/>
      <c r="C25" s="126"/>
      <c r="D25" s="126"/>
      <c r="E25" s="126"/>
      <c r="F25" s="126"/>
      <c r="G25" s="126"/>
      <c r="H25" s="126"/>
      <c r="I25" s="126"/>
      <c r="J25" s="126"/>
      <c r="K25" s="129"/>
      <c r="L25" s="116" t="s">
        <v>412</v>
      </c>
      <c r="M25" s="113" t="s">
        <v>118</v>
      </c>
      <c r="N25" s="113" t="s">
        <v>119</v>
      </c>
      <c r="O25" s="57" t="s">
        <v>120</v>
      </c>
      <c r="P25" s="32">
        <v>0</v>
      </c>
      <c r="Q25" s="32">
        <v>1</v>
      </c>
      <c r="R25" s="113">
        <v>10944030102</v>
      </c>
      <c r="S25" s="113" t="s">
        <v>46</v>
      </c>
      <c r="T25" s="114">
        <v>359165358</v>
      </c>
      <c r="U25" s="59" t="s">
        <v>88</v>
      </c>
    </row>
    <row r="26" spans="1:21" s="16" customFormat="1" ht="116.25" customHeight="1" x14ac:dyDescent="0.25">
      <c r="A26" s="120"/>
      <c r="B26" s="123"/>
      <c r="C26" s="126"/>
      <c r="D26" s="126"/>
      <c r="E26" s="126"/>
      <c r="F26" s="126"/>
      <c r="G26" s="126"/>
      <c r="H26" s="126"/>
      <c r="I26" s="126"/>
      <c r="J26" s="126"/>
      <c r="K26" s="129"/>
      <c r="L26" s="116"/>
      <c r="M26" s="113"/>
      <c r="N26" s="113"/>
      <c r="O26" s="57" t="s">
        <v>121</v>
      </c>
      <c r="P26" s="32">
        <v>0</v>
      </c>
      <c r="Q26" s="32">
        <v>1</v>
      </c>
      <c r="R26" s="113"/>
      <c r="S26" s="113"/>
      <c r="T26" s="114"/>
      <c r="U26" s="59" t="s">
        <v>88</v>
      </c>
    </row>
    <row r="27" spans="1:21" s="16" customFormat="1" ht="127.5" customHeight="1" x14ac:dyDescent="0.25">
      <c r="A27" s="120"/>
      <c r="B27" s="123"/>
      <c r="C27" s="126"/>
      <c r="D27" s="126"/>
      <c r="E27" s="126"/>
      <c r="F27" s="126"/>
      <c r="G27" s="126"/>
      <c r="H27" s="126"/>
      <c r="I27" s="126"/>
      <c r="J27" s="126"/>
      <c r="K27" s="129"/>
      <c r="L27" s="116"/>
      <c r="M27" s="113"/>
      <c r="N27" s="113"/>
      <c r="O27" s="57" t="s">
        <v>122</v>
      </c>
      <c r="P27" s="29">
        <v>0</v>
      </c>
      <c r="Q27" s="29">
        <v>1</v>
      </c>
      <c r="R27" s="113"/>
      <c r="S27" s="113"/>
      <c r="T27" s="114"/>
      <c r="U27" s="59" t="s">
        <v>88</v>
      </c>
    </row>
    <row r="28" spans="1:21" s="16" customFormat="1" ht="108" customHeight="1" x14ac:dyDescent="0.25">
      <c r="A28" s="120"/>
      <c r="B28" s="123"/>
      <c r="C28" s="126"/>
      <c r="D28" s="126"/>
      <c r="E28" s="126"/>
      <c r="F28" s="126"/>
      <c r="G28" s="126"/>
      <c r="H28" s="126"/>
      <c r="I28" s="126"/>
      <c r="J28" s="126"/>
      <c r="K28" s="129"/>
      <c r="L28" s="77" t="s">
        <v>413</v>
      </c>
      <c r="M28" s="57" t="s">
        <v>123</v>
      </c>
      <c r="N28" s="57" t="s">
        <v>124</v>
      </c>
      <c r="O28" s="57" t="s">
        <v>125</v>
      </c>
      <c r="P28" s="30">
        <v>0.55000000000000004</v>
      </c>
      <c r="Q28" s="30">
        <f>100%-P28</f>
        <v>0.44999999999999996</v>
      </c>
      <c r="R28" s="57">
        <v>10944030201</v>
      </c>
      <c r="S28" s="57" t="s">
        <v>46</v>
      </c>
      <c r="T28" s="58">
        <v>112424366.38</v>
      </c>
      <c r="U28" s="59" t="s">
        <v>88</v>
      </c>
    </row>
    <row r="29" spans="1:21" s="16" customFormat="1" ht="87" customHeight="1" x14ac:dyDescent="0.25">
      <c r="A29" s="121"/>
      <c r="B29" s="124"/>
      <c r="C29" s="127"/>
      <c r="D29" s="127"/>
      <c r="E29" s="127"/>
      <c r="F29" s="127"/>
      <c r="G29" s="127"/>
      <c r="H29" s="127"/>
      <c r="I29" s="127"/>
      <c r="J29" s="127"/>
      <c r="K29" s="130"/>
      <c r="L29" s="77" t="s">
        <v>414</v>
      </c>
      <c r="M29" s="57" t="s">
        <v>126</v>
      </c>
      <c r="N29" s="57" t="s">
        <v>127</v>
      </c>
      <c r="O29" s="57" t="s">
        <v>128</v>
      </c>
      <c r="P29" s="30">
        <v>0.6</v>
      </c>
      <c r="Q29" s="30">
        <f>95%-P29</f>
        <v>0.35</v>
      </c>
      <c r="R29" s="57">
        <v>10944030202</v>
      </c>
      <c r="S29" s="57" t="s">
        <v>46</v>
      </c>
      <c r="T29" s="58">
        <v>79594656</v>
      </c>
      <c r="U29" s="59" t="s">
        <v>47</v>
      </c>
    </row>
    <row r="30" spans="1:21" s="16" customFormat="1" ht="158.25" customHeight="1" x14ac:dyDescent="0.25">
      <c r="A30" s="119" t="s">
        <v>36</v>
      </c>
      <c r="B30" s="122" t="s">
        <v>37</v>
      </c>
      <c r="C30" s="125" t="s">
        <v>38</v>
      </c>
      <c r="D30" s="125" t="s">
        <v>393</v>
      </c>
      <c r="E30" s="125" t="s">
        <v>75</v>
      </c>
      <c r="F30" s="125" t="s">
        <v>76</v>
      </c>
      <c r="G30" s="125" t="s">
        <v>40</v>
      </c>
      <c r="H30" s="125" t="s">
        <v>129</v>
      </c>
      <c r="I30" s="125" t="s">
        <v>130</v>
      </c>
      <c r="J30" s="131">
        <v>1</v>
      </c>
      <c r="K30" s="128">
        <v>1</v>
      </c>
      <c r="L30" s="116" t="s">
        <v>415</v>
      </c>
      <c r="M30" s="113" t="s">
        <v>131</v>
      </c>
      <c r="N30" s="113" t="s">
        <v>132</v>
      </c>
      <c r="O30" s="57" t="s">
        <v>133</v>
      </c>
      <c r="P30" s="30">
        <v>0.75</v>
      </c>
      <c r="Q30" s="30">
        <v>0.25</v>
      </c>
      <c r="R30" s="113">
        <v>10944030301</v>
      </c>
      <c r="S30" s="113" t="s">
        <v>46</v>
      </c>
      <c r="T30" s="114">
        <v>112554287.36</v>
      </c>
      <c r="U30" s="59" t="s">
        <v>134</v>
      </c>
    </row>
    <row r="31" spans="1:21" s="16" customFormat="1" ht="57.95" customHeight="1" x14ac:dyDescent="0.25">
      <c r="A31" s="121"/>
      <c r="B31" s="124"/>
      <c r="C31" s="127"/>
      <c r="D31" s="127"/>
      <c r="E31" s="127"/>
      <c r="F31" s="127"/>
      <c r="G31" s="127"/>
      <c r="H31" s="127"/>
      <c r="I31" s="127"/>
      <c r="J31" s="132"/>
      <c r="K31" s="130"/>
      <c r="L31" s="116"/>
      <c r="M31" s="113"/>
      <c r="N31" s="113"/>
      <c r="O31" s="57" t="s">
        <v>135</v>
      </c>
      <c r="P31" s="30">
        <v>1</v>
      </c>
      <c r="Q31" s="30">
        <v>1</v>
      </c>
      <c r="R31" s="113"/>
      <c r="S31" s="113"/>
      <c r="T31" s="114"/>
      <c r="U31" s="59" t="s">
        <v>134</v>
      </c>
    </row>
    <row r="32" spans="1:21" s="16" customFormat="1" ht="146.25" customHeight="1" x14ac:dyDescent="0.25">
      <c r="A32" s="119" t="s">
        <v>36</v>
      </c>
      <c r="B32" s="122" t="s">
        <v>37</v>
      </c>
      <c r="C32" s="125" t="s">
        <v>38</v>
      </c>
      <c r="D32" s="125" t="s">
        <v>94</v>
      </c>
      <c r="E32" s="125">
        <v>23.82</v>
      </c>
      <c r="F32" s="125" t="s">
        <v>95</v>
      </c>
      <c r="G32" s="125" t="s">
        <v>40</v>
      </c>
      <c r="H32" s="125" t="s">
        <v>136</v>
      </c>
      <c r="I32" s="125" t="s">
        <v>137</v>
      </c>
      <c r="J32" s="131">
        <v>1</v>
      </c>
      <c r="K32" s="128">
        <v>1</v>
      </c>
      <c r="L32" s="116" t="s">
        <v>416</v>
      </c>
      <c r="M32" s="113" t="s">
        <v>138</v>
      </c>
      <c r="N32" s="113" t="s">
        <v>139</v>
      </c>
      <c r="O32" s="57" t="s">
        <v>140</v>
      </c>
      <c r="P32" s="30">
        <f>+'[1]SEG. PLAN DE ACCION A 30 SEP'!T107</f>
        <v>0.50460000000000005</v>
      </c>
      <c r="Q32" s="30">
        <v>0.5</v>
      </c>
      <c r="R32" s="113">
        <v>10944030401</v>
      </c>
      <c r="S32" s="113" t="s">
        <v>46</v>
      </c>
      <c r="T32" s="114">
        <v>590499287.04999995</v>
      </c>
      <c r="U32" s="59" t="s">
        <v>141</v>
      </c>
    </row>
    <row r="33" spans="1:21" s="16" customFormat="1" ht="62.25" customHeight="1" x14ac:dyDescent="0.25">
      <c r="A33" s="121"/>
      <c r="B33" s="124"/>
      <c r="C33" s="127"/>
      <c r="D33" s="127"/>
      <c r="E33" s="127"/>
      <c r="F33" s="127"/>
      <c r="G33" s="127"/>
      <c r="H33" s="127"/>
      <c r="I33" s="127"/>
      <c r="J33" s="132"/>
      <c r="K33" s="130"/>
      <c r="L33" s="116"/>
      <c r="M33" s="113"/>
      <c r="N33" s="113"/>
      <c r="O33" s="57" t="s">
        <v>135</v>
      </c>
      <c r="P33" s="30">
        <v>1</v>
      </c>
      <c r="Q33" s="30">
        <v>1</v>
      </c>
      <c r="R33" s="113"/>
      <c r="S33" s="113"/>
      <c r="T33" s="114"/>
      <c r="U33" s="59" t="s">
        <v>141</v>
      </c>
    </row>
    <row r="34" spans="1:21" s="16" customFormat="1" ht="90" customHeight="1" x14ac:dyDescent="0.25">
      <c r="A34" s="17" t="s">
        <v>36</v>
      </c>
      <c r="B34" s="18" t="s">
        <v>37</v>
      </c>
      <c r="C34" s="19" t="s">
        <v>38</v>
      </c>
      <c r="D34" s="19" t="s">
        <v>62</v>
      </c>
      <c r="E34" s="19" t="s">
        <v>63</v>
      </c>
      <c r="F34" s="20">
        <v>1</v>
      </c>
      <c r="G34" s="21" t="s">
        <v>40</v>
      </c>
      <c r="H34" s="21" t="s">
        <v>142</v>
      </c>
      <c r="I34" s="21" t="s">
        <v>143</v>
      </c>
      <c r="J34" s="20">
        <v>0.8</v>
      </c>
      <c r="K34" s="24">
        <v>1</v>
      </c>
      <c r="L34" s="77" t="s">
        <v>417</v>
      </c>
      <c r="M34" s="57" t="s">
        <v>144</v>
      </c>
      <c r="N34" s="57" t="s">
        <v>145</v>
      </c>
      <c r="O34" s="57" t="s">
        <v>146</v>
      </c>
      <c r="P34" s="30">
        <v>0.75</v>
      </c>
      <c r="Q34" s="30">
        <v>0.25</v>
      </c>
      <c r="R34" s="57">
        <v>10944030501</v>
      </c>
      <c r="S34" s="57" t="s">
        <v>46</v>
      </c>
      <c r="T34" s="58">
        <v>329862025</v>
      </c>
      <c r="U34" s="59" t="s">
        <v>68</v>
      </c>
    </row>
    <row r="35" spans="1:21" s="16" customFormat="1" ht="98.25" customHeight="1" x14ac:dyDescent="0.25">
      <c r="A35" s="17" t="s">
        <v>36</v>
      </c>
      <c r="B35" s="18" t="s">
        <v>147</v>
      </c>
      <c r="C35" s="19" t="s">
        <v>38</v>
      </c>
      <c r="D35" s="19" t="s">
        <v>62</v>
      </c>
      <c r="E35" s="19" t="s">
        <v>63</v>
      </c>
      <c r="F35" s="20">
        <v>1</v>
      </c>
      <c r="G35" s="21" t="s">
        <v>40</v>
      </c>
      <c r="H35" s="21" t="s">
        <v>148</v>
      </c>
      <c r="I35" s="21" t="s">
        <v>149</v>
      </c>
      <c r="J35" s="20">
        <v>0.7</v>
      </c>
      <c r="K35" s="24">
        <v>1</v>
      </c>
      <c r="L35" s="77" t="s">
        <v>418</v>
      </c>
      <c r="M35" s="57" t="s">
        <v>150</v>
      </c>
      <c r="N35" s="57" t="s">
        <v>151</v>
      </c>
      <c r="O35" s="57" t="s">
        <v>152</v>
      </c>
      <c r="P35" s="30">
        <v>0.3</v>
      </c>
      <c r="Q35" s="30">
        <v>0.7</v>
      </c>
      <c r="R35" s="57">
        <v>10944030601</v>
      </c>
      <c r="S35" s="57" t="s">
        <v>46</v>
      </c>
      <c r="T35" s="58">
        <v>263800000</v>
      </c>
      <c r="U35" s="59" t="s">
        <v>68</v>
      </c>
    </row>
    <row r="36" spans="1:21" s="16" customFormat="1" ht="126" customHeight="1" x14ac:dyDescent="0.25">
      <c r="A36" s="17" t="s">
        <v>36</v>
      </c>
      <c r="B36" s="18" t="s">
        <v>37</v>
      </c>
      <c r="C36" s="19" t="s">
        <v>38</v>
      </c>
      <c r="D36" s="19" t="s">
        <v>394</v>
      </c>
      <c r="E36" s="19">
        <v>23.82</v>
      </c>
      <c r="F36" s="19" t="s">
        <v>95</v>
      </c>
      <c r="G36" s="21" t="s">
        <v>40</v>
      </c>
      <c r="H36" s="21" t="s">
        <v>153</v>
      </c>
      <c r="I36" s="21" t="s">
        <v>154</v>
      </c>
      <c r="J36" s="19">
        <v>0</v>
      </c>
      <c r="K36" s="33">
        <v>1</v>
      </c>
      <c r="L36" s="77" t="s">
        <v>83</v>
      </c>
      <c r="M36" s="57" t="s">
        <v>155</v>
      </c>
      <c r="N36" s="57" t="s">
        <v>156</v>
      </c>
      <c r="O36" s="57" t="s">
        <v>157</v>
      </c>
      <c r="P36" s="30">
        <v>1</v>
      </c>
      <c r="Q36" s="30">
        <v>1</v>
      </c>
      <c r="R36" s="34" t="s">
        <v>87</v>
      </c>
      <c r="S36" s="57" t="s">
        <v>46</v>
      </c>
      <c r="T36" s="58" t="s">
        <v>87</v>
      </c>
      <c r="U36" s="59" t="s">
        <v>158</v>
      </c>
    </row>
    <row r="37" spans="1:21" s="16" customFormat="1" ht="134.25" customHeight="1" x14ac:dyDescent="0.25">
      <c r="A37" s="17" t="s">
        <v>36</v>
      </c>
      <c r="B37" s="18" t="s">
        <v>37</v>
      </c>
      <c r="C37" s="19" t="s">
        <v>38</v>
      </c>
      <c r="D37" s="19" t="s">
        <v>394</v>
      </c>
      <c r="E37" s="19">
        <v>23.82</v>
      </c>
      <c r="F37" s="19" t="s">
        <v>95</v>
      </c>
      <c r="G37" s="21" t="s">
        <v>40</v>
      </c>
      <c r="H37" s="21" t="s">
        <v>159</v>
      </c>
      <c r="I37" s="21" t="s">
        <v>160</v>
      </c>
      <c r="J37" s="20">
        <v>0</v>
      </c>
      <c r="K37" s="22">
        <v>1</v>
      </c>
      <c r="L37" s="77" t="s">
        <v>83</v>
      </c>
      <c r="M37" s="57" t="s">
        <v>161</v>
      </c>
      <c r="N37" s="57" t="s">
        <v>162</v>
      </c>
      <c r="O37" s="57" t="s">
        <v>163</v>
      </c>
      <c r="P37" s="35">
        <v>0</v>
      </c>
      <c r="Q37" s="35">
        <v>1</v>
      </c>
      <c r="R37" s="34" t="s">
        <v>87</v>
      </c>
      <c r="S37" s="57" t="s">
        <v>46</v>
      </c>
      <c r="T37" s="58" t="s">
        <v>87</v>
      </c>
      <c r="U37" s="59" t="s">
        <v>164</v>
      </c>
    </row>
    <row r="38" spans="1:21" s="16" customFormat="1" ht="100.5" customHeight="1" x14ac:dyDescent="0.25">
      <c r="A38" s="17" t="s">
        <v>36</v>
      </c>
      <c r="B38" s="18" t="s">
        <v>37</v>
      </c>
      <c r="C38" s="19" t="s">
        <v>38</v>
      </c>
      <c r="D38" s="19" t="s">
        <v>393</v>
      </c>
      <c r="E38" s="19" t="s">
        <v>75</v>
      </c>
      <c r="F38" s="19" t="s">
        <v>76</v>
      </c>
      <c r="G38" s="21" t="s">
        <v>40</v>
      </c>
      <c r="H38" s="21" t="s">
        <v>165</v>
      </c>
      <c r="I38" s="21" t="s">
        <v>166</v>
      </c>
      <c r="J38" s="20">
        <v>0.7</v>
      </c>
      <c r="K38" s="22">
        <v>1</v>
      </c>
      <c r="L38" s="77" t="s">
        <v>419</v>
      </c>
      <c r="M38" s="57" t="s">
        <v>167</v>
      </c>
      <c r="N38" s="57" t="s">
        <v>168</v>
      </c>
      <c r="O38" s="57" t="s">
        <v>169</v>
      </c>
      <c r="P38" s="30">
        <v>0.8</v>
      </c>
      <c r="Q38" s="30">
        <v>0.2</v>
      </c>
      <c r="R38" s="57">
        <v>10944040301</v>
      </c>
      <c r="S38" s="57" t="s">
        <v>46</v>
      </c>
      <c r="T38" s="58">
        <v>60000000</v>
      </c>
      <c r="U38" s="59" t="s">
        <v>164</v>
      </c>
    </row>
    <row r="39" spans="1:21" s="16" customFormat="1" ht="81" customHeight="1" x14ac:dyDescent="0.25">
      <c r="A39" s="17" t="s">
        <v>36</v>
      </c>
      <c r="B39" s="18" t="s">
        <v>37</v>
      </c>
      <c r="C39" s="19" t="s">
        <v>38</v>
      </c>
      <c r="D39" s="19" t="s">
        <v>170</v>
      </c>
      <c r="E39" s="36">
        <v>300194</v>
      </c>
      <c r="F39" s="36">
        <v>316926</v>
      </c>
      <c r="G39" s="21" t="s">
        <v>40</v>
      </c>
      <c r="H39" s="21" t="s">
        <v>171</v>
      </c>
      <c r="I39" s="21" t="s">
        <v>172</v>
      </c>
      <c r="J39" s="20" t="s">
        <v>79</v>
      </c>
      <c r="K39" s="22">
        <v>1</v>
      </c>
      <c r="L39" s="77" t="s">
        <v>83</v>
      </c>
      <c r="M39" s="57" t="s">
        <v>171</v>
      </c>
      <c r="N39" s="57" t="s">
        <v>173</v>
      </c>
      <c r="O39" s="57" t="s">
        <v>174</v>
      </c>
      <c r="P39" s="30">
        <v>1</v>
      </c>
      <c r="Q39" s="30">
        <v>1</v>
      </c>
      <c r="R39" s="57" t="s">
        <v>175</v>
      </c>
      <c r="S39" s="57" t="s">
        <v>46</v>
      </c>
      <c r="T39" s="58" t="s">
        <v>87</v>
      </c>
      <c r="U39" s="59" t="s">
        <v>176</v>
      </c>
    </row>
    <row r="40" spans="1:21" s="16" customFormat="1" ht="108.75" customHeight="1" x14ac:dyDescent="0.25">
      <c r="A40" s="105" t="s">
        <v>36</v>
      </c>
      <c r="B40" s="106" t="s">
        <v>37</v>
      </c>
      <c r="C40" s="107" t="s">
        <v>38</v>
      </c>
      <c r="D40" s="107" t="s">
        <v>170</v>
      </c>
      <c r="E40" s="133">
        <v>300194</v>
      </c>
      <c r="F40" s="133">
        <v>316926</v>
      </c>
      <c r="G40" s="107" t="s">
        <v>40</v>
      </c>
      <c r="H40" s="107" t="s">
        <v>177</v>
      </c>
      <c r="I40" s="107" t="s">
        <v>178</v>
      </c>
      <c r="J40" s="134">
        <v>0.95</v>
      </c>
      <c r="K40" s="112">
        <v>1</v>
      </c>
      <c r="L40" s="116" t="s">
        <v>420</v>
      </c>
      <c r="M40" s="113" t="s">
        <v>179</v>
      </c>
      <c r="N40" s="113" t="s">
        <v>180</v>
      </c>
      <c r="O40" s="57" t="s">
        <v>181</v>
      </c>
      <c r="P40" s="30">
        <v>0.98</v>
      </c>
      <c r="Q40" s="30">
        <v>0.98</v>
      </c>
      <c r="R40" s="113">
        <v>10944050101</v>
      </c>
      <c r="S40" s="113" t="s">
        <v>46</v>
      </c>
      <c r="T40" s="114">
        <v>310272125</v>
      </c>
      <c r="U40" s="59" t="s">
        <v>164</v>
      </c>
    </row>
    <row r="41" spans="1:21" s="16" customFormat="1" ht="129.75" customHeight="1" x14ac:dyDescent="0.25">
      <c r="A41" s="105"/>
      <c r="B41" s="106"/>
      <c r="C41" s="107"/>
      <c r="D41" s="107"/>
      <c r="E41" s="133"/>
      <c r="F41" s="133"/>
      <c r="G41" s="107"/>
      <c r="H41" s="107"/>
      <c r="I41" s="107"/>
      <c r="J41" s="134"/>
      <c r="K41" s="112"/>
      <c r="L41" s="116"/>
      <c r="M41" s="113"/>
      <c r="N41" s="113"/>
      <c r="O41" s="57" t="s">
        <v>182</v>
      </c>
      <c r="P41" s="30">
        <v>0.99</v>
      </c>
      <c r="Q41" s="30">
        <v>0.99</v>
      </c>
      <c r="R41" s="113"/>
      <c r="S41" s="113"/>
      <c r="T41" s="114"/>
      <c r="U41" s="59" t="s">
        <v>164</v>
      </c>
    </row>
    <row r="42" spans="1:21" s="16" customFormat="1" ht="104.25" customHeight="1" x14ac:dyDescent="0.25">
      <c r="A42" s="105"/>
      <c r="B42" s="106"/>
      <c r="C42" s="107"/>
      <c r="D42" s="107"/>
      <c r="E42" s="133"/>
      <c r="F42" s="133"/>
      <c r="G42" s="107"/>
      <c r="H42" s="107"/>
      <c r="I42" s="107"/>
      <c r="J42" s="134"/>
      <c r="K42" s="112"/>
      <c r="L42" s="116"/>
      <c r="M42" s="113"/>
      <c r="N42" s="113"/>
      <c r="O42" s="57" t="s">
        <v>183</v>
      </c>
      <c r="P42" s="30">
        <v>0.75</v>
      </c>
      <c r="Q42" s="30">
        <v>0.25</v>
      </c>
      <c r="R42" s="113"/>
      <c r="S42" s="113"/>
      <c r="T42" s="114"/>
      <c r="U42" s="59" t="s">
        <v>164</v>
      </c>
    </row>
    <row r="43" spans="1:21" s="16" customFormat="1" ht="70.5" customHeight="1" x14ac:dyDescent="0.25">
      <c r="A43" s="105"/>
      <c r="B43" s="106"/>
      <c r="C43" s="107"/>
      <c r="D43" s="107"/>
      <c r="E43" s="133"/>
      <c r="F43" s="133"/>
      <c r="G43" s="107"/>
      <c r="H43" s="107"/>
      <c r="I43" s="107"/>
      <c r="J43" s="134"/>
      <c r="K43" s="112"/>
      <c r="L43" s="116"/>
      <c r="M43" s="113"/>
      <c r="N43" s="113"/>
      <c r="O43" s="57" t="s">
        <v>184</v>
      </c>
      <c r="P43" s="30">
        <v>0.98</v>
      </c>
      <c r="Q43" s="30">
        <v>0.98</v>
      </c>
      <c r="R43" s="113"/>
      <c r="S43" s="113"/>
      <c r="T43" s="114"/>
      <c r="U43" s="59" t="s">
        <v>164</v>
      </c>
    </row>
    <row r="44" spans="1:21" s="16" customFormat="1" ht="87.75" customHeight="1" x14ac:dyDescent="0.25">
      <c r="A44" s="105"/>
      <c r="B44" s="106"/>
      <c r="C44" s="107"/>
      <c r="D44" s="107"/>
      <c r="E44" s="133"/>
      <c r="F44" s="133"/>
      <c r="G44" s="107"/>
      <c r="H44" s="107"/>
      <c r="I44" s="107"/>
      <c r="J44" s="134"/>
      <c r="K44" s="112"/>
      <c r="L44" s="77" t="s">
        <v>421</v>
      </c>
      <c r="M44" s="57" t="s">
        <v>185</v>
      </c>
      <c r="N44" s="57" t="s">
        <v>186</v>
      </c>
      <c r="O44" s="57" t="s">
        <v>187</v>
      </c>
      <c r="P44" s="30">
        <v>0.9</v>
      </c>
      <c r="Q44" s="30">
        <v>0.95</v>
      </c>
      <c r="R44" s="57">
        <v>10944050201</v>
      </c>
      <c r="S44" s="57" t="s">
        <v>46</v>
      </c>
      <c r="T44" s="58">
        <v>14078343</v>
      </c>
      <c r="U44" s="59" t="s">
        <v>164</v>
      </c>
    </row>
    <row r="45" spans="1:21" s="16" customFormat="1" ht="84" customHeight="1" x14ac:dyDescent="0.25">
      <c r="A45" s="105"/>
      <c r="B45" s="106"/>
      <c r="C45" s="107"/>
      <c r="D45" s="107"/>
      <c r="E45" s="133"/>
      <c r="F45" s="133"/>
      <c r="G45" s="107"/>
      <c r="H45" s="107"/>
      <c r="I45" s="107"/>
      <c r="J45" s="134"/>
      <c r="K45" s="112"/>
      <c r="L45" s="77" t="s">
        <v>83</v>
      </c>
      <c r="M45" s="57" t="s">
        <v>188</v>
      </c>
      <c r="N45" s="57" t="s">
        <v>189</v>
      </c>
      <c r="O45" s="57" t="s">
        <v>190</v>
      </c>
      <c r="P45" s="30">
        <v>1</v>
      </c>
      <c r="Q45" s="30">
        <v>1</v>
      </c>
      <c r="R45" s="37" t="s">
        <v>87</v>
      </c>
      <c r="S45" s="57" t="s">
        <v>46</v>
      </c>
      <c r="T45" s="58" t="s">
        <v>87</v>
      </c>
      <c r="U45" s="59" t="s">
        <v>164</v>
      </c>
    </row>
    <row r="46" spans="1:21" s="16" customFormat="1" ht="96" customHeight="1" x14ac:dyDescent="0.25">
      <c r="A46" s="105"/>
      <c r="B46" s="106"/>
      <c r="C46" s="107"/>
      <c r="D46" s="107"/>
      <c r="E46" s="133"/>
      <c r="F46" s="133"/>
      <c r="G46" s="107"/>
      <c r="H46" s="107"/>
      <c r="I46" s="107"/>
      <c r="J46" s="134"/>
      <c r="K46" s="112"/>
      <c r="L46" s="77" t="s">
        <v>422</v>
      </c>
      <c r="M46" s="57" t="s">
        <v>191</v>
      </c>
      <c r="N46" s="57" t="s">
        <v>192</v>
      </c>
      <c r="O46" s="57" t="s">
        <v>193</v>
      </c>
      <c r="P46" s="30">
        <v>0.73</v>
      </c>
      <c r="Q46" s="30">
        <f>100%-P46</f>
        <v>0.27</v>
      </c>
      <c r="R46" s="57">
        <v>10944050203</v>
      </c>
      <c r="S46" s="57" t="s">
        <v>46</v>
      </c>
      <c r="T46" s="58">
        <v>3519586</v>
      </c>
      <c r="U46" s="59" t="s">
        <v>164</v>
      </c>
    </row>
    <row r="47" spans="1:21" s="16" customFormat="1" ht="67.5" customHeight="1" x14ac:dyDescent="0.25">
      <c r="A47" s="105"/>
      <c r="B47" s="106"/>
      <c r="C47" s="107"/>
      <c r="D47" s="107"/>
      <c r="E47" s="133"/>
      <c r="F47" s="133"/>
      <c r="G47" s="107"/>
      <c r="H47" s="107"/>
      <c r="I47" s="107"/>
      <c r="J47" s="134"/>
      <c r="K47" s="112"/>
      <c r="L47" s="77" t="s">
        <v>423</v>
      </c>
      <c r="M47" s="57" t="s">
        <v>194</v>
      </c>
      <c r="N47" s="57" t="s">
        <v>195</v>
      </c>
      <c r="O47" s="57" t="s">
        <v>196</v>
      </c>
      <c r="P47" s="30">
        <v>0.81799999999999995</v>
      </c>
      <c r="Q47" s="30">
        <f>100%-P47</f>
        <v>0.18200000000000005</v>
      </c>
      <c r="R47" s="57">
        <v>10944050301</v>
      </c>
      <c r="S47" s="57" t="s">
        <v>46</v>
      </c>
      <c r="T47" s="58">
        <v>122295996</v>
      </c>
      <c r="U47" s="59" t="s">
        <v>164</v>
      </c>
    </row>
    <row r="48" spans="1:21" s="16" customFormat="1" ht="125.25" customHeight="1" x14ac:dyDescent="0.25">
      <c r="A48" s="105"/>
      <c r="B48" s="106"/>
      <c r="C48" s="107"/>
      <c r="D48" s="107"/>
      <c r="E48" s="133"/>
      <c r="F48" s="133"/>
      <c r="G48" s="107"/>
      <c r="H48" s="107"/>
      <c r="I48" s="107"/>
      <c r="J48" s="134"/>
      <c r="K48" s="112"/>
      <c r="L48" s="77" t="s">
        <v>424</v>
      </c>
      <c r="M48" s="57" t="s">
        <v>197</v>
      </c>
      <c r="N48" s="57" t="s">
        <v>198</v>
      </c>
      <c r="O48" s="57" t="s">
        <v>199</v>
      </c>
      <c r="P48" s="30">
        <v>0.65</v>
      </c>
      <c r="Q48" s="30">
        <f>100%-P48</f>
        <v>0.35</v>
      </c>
      <c r="R48" s="57">
        <v>10944050302</v>
      </c>
      <c r="S48" s="57" t="s">
        <v>46</v>
      </c>
      <c r="T48" s="58">
        <v>2200780504</v>
      </c>
      <c r="U48" s="59" t="s">
        <v>200</v>
      </c>
    </row>
    <row r="49" spans="1:21" s="16" customFormat="1" ht="39.75" customHeight="1" x14ac:dyDescent="0.25">
      <c r="A49" s="105" t="s">
        <v>36</v>
      </c>
      <c r="B49" s="106" t="s">
        <v>37</v>
      </c>
      <c r="C49" s="107" t="s">
        <v>38</v>
      </c>
      <c r="D49" s="107" t="s">
        <v>170</v>
      </c>
      <c r="E49" s="133">
        <v>300194</v>
      </c>
      <c r="F49" s="133">
        <v>316926</v>
      </c>
      <c r="G49" s="107" t="s">
        <v>40</v>
      </c>
      <c r="H49" s="107" t="s">
        <v>201</v>
      </c>
      <c r="I49" s="107" t="s">
        <v>202</v>
      </c>
      <c r="J49" s="108">
        <v>0.93</v>
      </c>
      <c r="K49" s="112">
        <v>1</v>
      </c>
      <c r="L49" s="116" t="s">
        <v>425</v>
      </c>
      <c r="M49" s="113" t="s">
        <v>203</v>
      </c>
      <c r="N49" s="113" t="s">
        <v>204</v>
      </c>
      <c r="O49" s="38" t="s">
        <v>205</v>
      </c>
      <c r="P49" s="57">
        <v>0</v>
      </c>
      <c r="Q49" s="57">
        <v>2</v>
      </c>
      <c r="R49" s="113">
        <v>10944060101</v>
      </c>
      <c r="S49" s="113" t="s">
        <v>46</v>
      </c>
      <c r="T49" s="114">
        <v>112374200</v>
      </c>
      <c r="U49" s="59" t="s">
        <v>206</v>
      </c>
    </row>
    <row r="50" spans="1:21" s="16" customFormat="1" ht="37.5" customHeight="1" x14ac:dyDescent="0.25">
      <c r="A50" s="105"/>
      <c r="B50" s="106"/>
      <c r="C50" s="107"/>
      <c r="D50" s="107"/>
      <c r="E50" s="133"/>
      <c r="F50" s="133"/>
      <c r="G50" s="107"/>
      <c r="H50" s="107"/>
      <c r="I50" s="107"/>
      <c r="J50" s="108"/>
      <c r="K50" s="112"/>
      <c r="L50" s="116"/>
      <c r="M50" s="113"/>
      <c r="N50" s="113"/>
      <c r="O50" s="38" t="s">
        <v>207</v>
      </c>
      <c r="P50" s="35">
        <v>0</v>
      </c>
      <c r="Q50" s="35">
        <v>1</v>
      </c>
      <c r="R50" s="113"/>
      <c r="S50" s="113"/>
      <c r="T50" s="114"/>
      <c r="U50" s="59" t="s">
        <v>206</v>
      </c>
    </row>
    <row r="51" spans="1:21" s="16" customFormat="1" ht="37.5" customHeight="1" x14ac:dyDescent="0.25">
      <c r="A51" s="105"/>
      <c r="B51" s="106"/>
      <c r="C51" s="107"/>
      <c r="D51" s="107"/>
      <c r="E51" s="133"/>
      <c r="F51" s="133"/>
      <c r="G51" s="107"/>
      <c r="H51" s="107"/>
      <c r="I51" s="107"/>
      <c r="J51" s="108"/>
      <c r="K51" s="112"/>
      <c r="L51" s="116"/>
      <c r="M51" s="113"/>
      <c r="N51" s="113"/>
      <c r="O51" s="38" t="s">
        <v>208</v>
      </c>
      <c r="P51" s="35">
        <v>0</v>
      </c>
      <c r="Q51" s="35">
        <v>1</v>
      </c>
      <c r="R51" s="113"/>
      <c r="S51" s="113"/>
      <c r="T51" s="114"/>
      <c r="U51" s="59" t="s">
        <v>206</v>
      </c>
    </row>
    <row r="52" spans="1:21" s="16" customFormat="1" ht="109.5" customHeight="1" x14ac:dyDescent="0.25">
      <c r="A52" s="105"/>
      <c r="B52" s="106"/>
      <c r="C52" s="107"/>
      <c r="D52" s="107"/>
      <c r="E52" s="133"/>
      <c r="F52" s="133"/>
      <c r="G52" s="107"/>
      <c r="H52" s="107"/>
      <c r="I52" s="107"/>
      <c r="J52" s="108"/>
      <c r="K52" s="112"/>
      <c r="L52" s="116"/>
      <c r="M52" s="113"/>
      <c r="N52" s="113"/>
      <c r="O52" s="38" t="s">
        <v>209</v>
      </c>
      <c r="P52" s="29">
        <v>0</v>
      </c>
      <c r="Q52" s="29">
        <v>1</v>
      </c>
      <c r="R52" s="113"/>
      <c r="S52" s="113"/>
      <c r="T52" s="114"/>
      <c r="U52" s="59" t="s">
        <v>206</v>
      </c>
    </row>
    <row r="53" spans="1:21" s="16" customFormat="1" ht="120" customHeight="1" x14ac:dyDescent="0.25">
      <c r="A53" s="105"/>
      <c r="B53" s="106"/>
      <c r="C53" s="107"/>
      <c r="D53" s="107"/>
      <c r="E53" s="133"/>
      <c r="F53" s="133"/>
      <c r="G53" s="107"/>
      <c r="H53" s="107"/>
      <c r="I53" s="107"/>
      <c r="J53" s="108"/>
      <c r="K53" s="112"/>
      <c r="L53" s="116"/>
      <c r="M53" s="113"/>
      <c r="N53" s="113"/>
      <c r="O53" s="38" t="s">
        <v>210</v>
      </c>
      <c r="P53" s="29">
        <v>0</v>
      </c>
      <c r="Q53" s="29">
        <v>1</v>
      </c>
      <c r="R53" s="113"/>
      <c r="S53" s="113"/>
      <c r="T53" s="114"/>
      <c r="U53" s="59" t="s">
        <v>68</v>
      </c>
    </row>
    <row r="54" spans="1:21" s="16" customFormat="1" ht="102.75" customHeight="1" x14ac:dyDescent="0.25">
      <c r="A54" s="138" t="s">
        <v>211</v>
      </c>
      <c r="B54" s="122" t="s">
        <v>37</v>
      </c>
      <c r="C54" s="125" t="s">
        <v>38</v>
      </c>
      <c r="D54" s="125" t="s">
        <v>212</v>
      </c>
      <c r="E54" s="136">
        <v>78899</v>
      </c>
      <c r="F54" s="136">
        <v>70000</v>
      </c>
      <c r="G54" s="125" t="s">
        <v>40</v>
      </c>
      <c r="H54" s="125" t="s">
        <v>213</v>
      </c>
      <c r="I54" s="125" t="s">
        <v>214</v>
      </c>
      <c r="J54" s="131">
        <v>0.8</v>
      </c>
      <c r="K54" s="128">
        <v>1</v>
      </c>
      <c r="L54" s="77" t="s">
        <v>426</v>
      </c>
      <c r="M54" s="57" t="s">
        <v>215</v>
      </c>
      <c r="N54" s="57" t="s">
        <v>216</v>
      </c>
      <c r="O54" s="57" t="s">
        <v>217</v>
      </c>
      <c r="P54" s="29">
        <v>0.5</v>
      </c>
      <c r="Q54" s="29">
        <v>0.5</v>
      </c>
      <c r="R54" s="57">
        <v>10944070101</v>
      </c>
      <c r="S54" s="57" t="s">
        <v>46</v>
      </c>
      <c r="T54" s="58">
        <v>16000000</v>
      </c>
      <c r="U54" s="59" t="s">
        <v>218</v>
      </c>
    </row>
    <row r="55" spans="1:21" s="16" customFormat="1" ht="95.25" customHeight="1" x14ac:dyDescent="0.25">
      <c r="A55" s="139"/>
      <c r="B55" s="123"/>
      <c r="C55" s="126"/>
      <c r="D55" s="126"/>
      <c r="E55" s="137"/>
      <c r="F55" s="137"/>
      <c r="G55" s="126"/>
      <c r="H55" s="126"/>
      <c r="I55" s="126"/>
      <c r="J55" s="135"/>
      <c r="K55" s="129"/>
      <c r="L55" s="77" t="s">
        <v>427</v>
      </c>
      <c r="M55" s="57" t="s">
        <v>219</v>
      </c>
      <c r="N55" s="57" t="s">
        <v>220</v>
      </c>
      <c r="O55" s="57" t="s">
        <v>221</v>
      </c>
      <c r="P55" s="29">
        <v>0.5</v>
      </c>
      <c r="Q55" s="29">
        <v>0.5</v>
      </c>
      <c r="R55" s="57">
        <v>10944070102</v>
      </c>
      <c r="S55" s="57" t="s">
        <v>46</v>
      </c>
      <c r="T55" s="58">
        <v>16000000</v>
      </c>
      <c r="U55" s="59" t="s">
        <v>218</v>
      </c>
    </row>
    <row r="56" spans="1:21" s="16" customFormat="1" ht="106.5" customHeight="1" x14ac:dyDescent="0.25">
      <c r="A56" s="138" t="s">
        <v>211</v>
      </c>
      <c r="B56" s="122" t="s">
        <v>222</v>
      </c>
      <c r="C56" s="125" t="s">
        <v>223</v>
      </c>
      <c r="D56" s="125" t="s">
        <v>224</v>
      </c>
      <c r="E56" s="141">
        <v>300194</v>
      </c>
      <c r="F56" s="141">
        <v>318000</v>
      </c>
      <c r="G56" s="125" t="s">
        <v>395</v>
      </c>
      <c r="H56" s="125" t="s">
        <v>225</v>
      </c>
      <c r="I56" s="125" t="s">
        <v>226</v>
      </c>
      <c r="J56" s="145">
        <v>0.94520000000000004</v>
      </c>
      <c r="K56" s="148">
        <v>1</v>
      </c>
      <c r="L56" s="78" t="s">
        <v>428</v>
      </c>
      <c r="M56" s="57" t="s">
        <v>227</v>
      </c>
      <c r="N56" s="57" t="s">
        <v>228</v>
      </c>
      <c r="O56" s="57" t="s">
        <v>229</v>
      </c>
      <c r="P56" s="30">
        <v>0.5</v>
      </c>
      <c r="Q56" s="30">
        <v>0.5</v>
      </c>
      <c r="R56" s="57">
        <v>10945010101</v>
      </c>
      <c r="S56" s="57" t="s">
        <v>46</v>
      </c>
      <c r="T56" s="58">
        <v>192835870</v>
      </c>
      <c r="U56" s="59" t="s">
        <v>230</v>
      </c>
    </row>
    <row r="57" spans="1:21" s="16" customFormat="1" ht="126" customHeight="1" x14ac:dyDescent="0.25">
      <c r="A57" s="139"/>
      <c r="B57" s="123"/>
      <c r="C57" s="126"/>
      <c r="D57" s="126"/>
      <c r="E57" s="142"/>
      <c r="F57" s="142"/>
      <c r="G57" s="126"/>
      <c r="H57" s="126"/>
      <c r="I57" s="126"/>
      <c r="J57" s="146"/>
      <c r="K57" s="149"/>
      <c r="L57" s="144" t="s">
        <v>429</v>
      </c>
      <c r="M57" s="113" t="s">
        <v>231</v>
      </c>
      <c r="N57" s="113" t="s">
        <v>232</v>
      </c>
      <c r="O57" s="57" t="s">
        <v>396</v>
      </c>
      <c r="P57" s="35">
        <v>0</v>
      </c>
      <c r="Q57" s="35">
        <v>1</v>
      </c>
      <c r="R57" s="113">
        <v>10945010201</v>
      </c>
      <c r="S57" s="113" t="s">
        <v>46</v>
      </c>
      <c r="T57" s="114">
        <v>549000000</v>
      </c>
      <c r="U57" s="59" t="s">
        <v>134</v>
      </c>
    </row>
    <row r="58" spans="1:21" s="16" customFormat="1" ht="84" customHeight="1" x14ac:dyDescent="0.25">
      <c r="A58" s="139"/>
      <c r="B58" s="123"/>
      <c r="C58" s="126"/>
      <c r="D58" s="126"/>
      <c r="E58" s="142"/>
      <c r="F58" s="142"/>
      <c r="G58" s="126"/>
      <c r="H58" s="126"/>
      <c r="I58" s="126"/>
      <c r="J58" s="146"/>
      <c r="K58" s="149"/>
      <c r="L58" s="144"/>
      <c r="M58" s="113"/>
      <c r="N58" s="113"/>
      <c r="O58" s="57" t="s">
        <v>233</v>
      </c>
      <c r="P58" s="35">
        <v>0</v>
      </c>
      <c r="Q58" s="35">
        <v>1</v>
      </c>
      <c r="R58" s="113"/>
      <c r="S58" s="113"/>
      <c r="T58" s="114"/>
      <c r="U58" s="59" t="s">
        <v>134</v>
      </c>
    </row>
    <row r="59" spans="1:21" s="16" customFormat="1" ht="123.75" customHeight="1" x14ac:dyDescent="0.25">
      <c r="A59" s="139"/>
      <c r="B59" s="123"/>
      <c r="C59" s="126"/>
      <c r="D59" s="126"/>
      <c r="E59" s="142"/>
      <c r="F59" s="142"/>
      <c r="G59" s="126"/>
      <c r="H59" s="126"/>
      <c r="I59" s="126"/>
      <c r="J59" s="146"/>
      <c r="K59" s="149"/>
      <c r="L59" s="144"/>
      <c r="M59" s="113"/>
      <c r="N59" s="113"/>
      <c r="O59" s="57" t="s">
        <v>234</v>
      </c>
      <c r="P59" s="30">
        <v>0.75</v>
      </c>
      <c r="Q59" s="30">
        <v>0.25</v>
      </c>
      <c r="R59" s="113"/>
      <c r="S59" s="113"/>
      <c r="T59" s="114"/>
      <c r="U59" s="59" t="s">
        <v>134</v>
      </c>
    </row>
    <row r="60" spans="1:21" s="16" customFormat="1" ht="76.5" customHeight="1" x14ac:dyDescent="0.25">
      <c r="A60" s="139"/>
      <c r="B60" s="123"/>
      <c r="C60" s="126"/>
      <c r="D60" s="126"/>
      <c r="E60" s="142"/>
      <c r="F60" s="142"/>
      <c r="G60" s="126"/>
      <c r="H60" s="126"/>
      <c r="I60" s="126"/>
      <c r="J60" s="146"/>
      <c r="K60" s="149"/>
      <c r="L60" s="144" t="s">
        <v>430</v>
      </c>
      <c r="M60" s="113" t="s">
        <v>235</v>
      </c>
      <c r="N60" s="113" t="s">
        <v>236</v>
      </c>
      <c r="O60" s="57" t="s">
        <v>237</v>
      </c>
      <c r="P60" s="30">
        <v>1</v>
      </c>
      <c r="Q60" s="30">
        <v>1</v>
      </c>
      <c r="R60" s="113">
        <v>10945010202</v>
      </c>
      <c r="S60" s="113" t="s">
        <v>46</v>
      </c>
      <c r="T60" s="114">
        <v>515086369</v>
      </c>
      <c r="U60" s="59" t="s">
        <v>134</v>
      </c>
    </row>
    <row r="61" spans="1:21" s="16" customFormat="1" ht="51" customHeight="1" x14ac:dyDescent="0.25">
      <c r="A61" s="139"/>
      <c r="B61" s="123"/>
      <c r="C61" s="126"/>
      <c r="D61" s="126"/>
      <c r="E61" s="142"/>
      <c r="F61" s="142"/>
      <c r="G61" s="126"/>
      <c r="H61" s="126"/>
      <c r="I61" s="126"/>
      <c r="J61" s="146"/>
      <c r="K61" s="149"/>
      <c r="L61" s="144"/>
      <c r="M61" s="113"/>
      <c r="N61" s="113"/>
      <c r="O61" s="57" t="s">
        <v>238</v>
      </c>
      <c r="P61" s="30">
        <v>1</v>
      </c>
      <c r="Q61" s="30">
        <v>1</v>
      </c>
      <c r="R61" s="113"/>
      <c r="S61" s="113"/>
      <c r="T61" s="114"/>
      <c r="U61" s="59" t="s">
        <v>134</v>
      </c>
    </row>
    <row r="62" spans="1:21" s="16" customFormat="1" ht="133.5" customHeight="1" x14ac:dyDescent="0.25">
      <c r="A62" s="139"/>
      <c r="B62" s="123"/>
      <c r="C62" s="126"/>
      <c r="D62" s="126"/>
      <c r="E62" s="142"/>
      <c r="F62" s="142"/>
      <c r="G62" s="126"/>
      <c r="H62" s="126"/>
      <c r="I62" s="126"/>
      <c r="J62" s="146"/>
      <c r="K62" s="149"/>
      <c r="L62" s="144"/>
      <c r="M62" s="113"/>
      <c r="N62" s="113"/>
      <c r="O62" s="57" t="s">
        <v>239</v>
      </c>
      <c r="P62" s="30">
        <v>0.75</v>
      </c>
      <c r="Q62" s="30">
        <v>0.25</v>
      </c>
      <c r="R62" s="113"/>
      <c r="S62" s="113"/>
      <c r="T62" s="114"/>
      <c r="U62" s="59" t="s">
        <v>134</v>
      </c>
    </row>
    <row r="63" spans="1:21" s="16" customFormat="1" ht="114" customHeight="1" x14ac:dyDescent="0.25">
      <c r="A63" s="139"/>
      <c r="B63" s="123"/>
      <c r="C63" s="126"/>
      <c r="D63" s="126"/>
      <c r="E63" s="142"/>
      <c r="F63" s="142"/>
      <c r="G63" s="126"/>
      <c r="H63" s="126"/>
      <c r="I63" s="126"/>
      <c r="J63" s="146"/>
      <c r="K63" s="149"/>
      <c r="L63" s="144" t="s">
        <v>431</v>
      </c>
      <c r="M63" s="113" t="s">
        <v>240</v>
      </c>
      <c r="N63" s="113" t="s">
        <v>241</v>
      </c>
      <c r="O63" s="57" t="s">
        <v>242</v>
      </c>
      <c r="P63" s="35">
        <v>17</v>
      </c>
      <c r="Q63" s="35">
        <v>5</v>
      </c>
      <c r="R63" s="113">
        <v>10945010203</v>
      </c>
      <c r="S63" s="113" t="s">
        <v>46</v>
      </c>
      <c r="T63" s="114">
        <v>11049740</v>
      </c>
      <c r="U63" s="59" t="s">
        <v>134</v>
      </c>
    </row>
    <row r="64" spans="1:21" s="16" customFormat="1" ht="107.25" customHeight="1" x14ac:dyDescent="0.25">
      <c r="A64" s="139"/>
      <c r="B64" s="123"/>
      <c r="C64" s="126"/>
      <c r="D64" s="126"/>
      <c r="E64" s="142"/>
      <c r="F64" s="142"/>
      <c r="G64" s="126"/>
      <c r="H64" s="126"/>
      <c r="I64" s="126"/>
      <c r="J64" s="146"/>
      <c r="K64" s="149"/>
      <c r="L64" s="144"/>
      <c r="M64" s="113"/>
      <c r="N64" s="113"/>
      <c r="O64" s="57" t="s">
        <v>243</v>
      </c>
      <c r="P64" s="35">
        <v>15</v>
      </c>
      <c r="Q64" s="35">
        <v>10</v>
      </c>
      <c r="R64" s="113"/>
      <c r="S64" s="113"/>
      <c r="T64" s="114"/>
      <c r="U64" s="59" t="s">
        <v>134</v>
      </c>
    </row>
    <row r="65" spans="1:21" s="16" customFormat="1" ht="90" customHeight="1" x14ac:dyDescent="0.25">
      <c r="A65" s="139"/>
      <c r="B65" s="123"/>
      <c r="C65" s="126"/>
      <c r="D65" s="126"/>
      <c r="E65" s="142"/>
      <c r="F65" s="142"/>
      <c r="G65" s="126"/>
      <c r="H65" s="126"/>
      <c r="I65" s="126"/>
      <c r="J65" s="146"/>
      <c r="K65" s="149"/>
      <c r="L65" s="144" t="s">
        <v>432</v>
      </c>
      <c r="M65" s="113" t="s">
        <v>244</v>
      </c>
      <c r="N65" s="113" t="s">
        <v>245</v>
      </c>
      <c r="O65" s="57" t="s">
        <v>246</v>
      </c>
      <c r="P65" s="39">
        <v>0.88880000000000003</v>
      </c>
      <c r="Q65" s="40" t="s">
        <v>247</v>
      </c>
      <c r="R65" s="113">
        <v>10945010301</v>
      </c>
      <c r="S65" s="113" t="s">
        <v>46</v>
      </c>
      <c r="T65" s="114">
        <v>211696000</v>
      </c>
      <c r="U65" s="59" t="s">
        <v>248</v>
      </c>
    </row>
    <row r="66" spans="1:21" s="16" customFormat="1" ht="51" customHeight="1" x14ac:dyDescent="0.25">
      <c r="A66" s="139"/>
      <c r="B66" s="123"/>
      <c r="C66" s="126"/>
      <c r="D66" s="126"/>
      <c r="E66" s="142"/>
      <c r="F66" s="142"/>
      <c r="G66" s="126"/>
      <c r="H66" s="126"/>
      <c r="I66" s="126"/>
      <c r="J66" s="146"/>
      <c r="K66" s="149"/>
      <c r="L66" s="144"/>
      <c r="M66" s="113"/>
      <c r="N66" s="113"/>
      <c r="O66" s="57" t="s">
        <v>249</v>
      </c>
      <c r="P66" s="35">
        <v>4972</v>
      </c>
      <c r="Q66" s="41">
        <f>9000-P66</f>
        <v>4028</v>
      </c>
      <c r="R66" s="113"/>
      <c r="S66" s="113"/>
      <c r="T66" s="114"/>
      <c r="U66" s="59" t="s">
        <v>248</v>
      </c>
    </row>
    <row r="67" spans="1:21" s="16" customFormat="1" ht="76.5" customHeight="1" x14ac:dyDescent="0.25">
      <c r="A67" s="139"/>
      <c r="B67" s="123"/>
      <c r="C67" s="126"/>
      <c r="D67" s="126"/>
      <c r="E67" s="142"/>
      <c r="F67" s="142"/>
      <c r="G67" s="126"/>
      <c r="H67" s="126"/>
      <c r="I67" s="126"/>
      <c r="J67" s="146"/>
      <c r="K67" s="149"/>
      <c r="L67" s="144"/>
      <c r="M67" s="113"/>
      <c r="N67" s="113"/>
      <c r="O67" s="57" t="s">
        <v>250</v>
      </c>
      <c r="P67" s="35">
        <v>1153</v>
      </c>
      <c r="Q67" s="42">
        <f>2000-P67</f>
        <v>847</v>
      </c>
      <c r="R67" s="113"/>
      <c r="S67" s="113"/>
      <c r="T67" s="114"/>
      <c r="U67" s="59" t="s">
        <v>248</v>
      </c>
    </row>
    <row r="68" spans="1:21" s="16" customFormat="1" ht="76.5" customHeight="1" x14ac:dyDescent="0.25">
      <c r="A68" s="139"/>
      <c r="B68" s="123"/>
      <c r="C68" s="126"/>
      <c r="D68" s="126"/>
      <c r="E68" s="142"/>
      <c r="F68" s="142"/>
      <c r="G68" s="126"/>
      <c r="H68" s="126"/>
      <c r="I68" s="126"/>
      <c r="J68" s="146"/>
      <c r="K68" s="149"/>
      <c r="L68" s="144"/>
      <c r="M68" s="113"/>
      <c r="N68" s="113"/>
      <c r="O68" s="57" t="s">
        <v>251</v>
      </c>
      <c r="P68" s="43" t="s">
        <v>252</v>
      </c>
      <c r="Q68" s="40" t="s">
        <v>253</v>
      </c>
      <c r="R68" s="113"/>
      <c r="S68" s="113"/>
      <c r="T68" s="114"/>
      <c r="U68" s="59" t="s">
        <v>248</v>
      </c>
    </row>
    <row r="69" spans="1:21" s="16" customFormat="1" ht="45" customHeight="1" x14ac:dyDescent="0.25">
      <c r="A69" s="139"/>
      <c r="B69" s="123"/>
      <c r="C69" s="126"/>
      <c r="D69" s="126"/>
      <c r="E69" s="142"/>
      <c r="F69" s="142"/>
      <c r="G69" s="126"/>
      <c r="H69" s="126"/>
      <c r="I69" s="126"/>
      <c r="J69" s="146"/>
      <c r="K69" s="149"/>
      <c r="L69" s="144"/>
      <c r="M69" s="113"/>
      <c r="N69" s="113"/>
      <c r="O69" s="57" t="s">
        <v>254</v>
      </c>
      <c r="P69" s="44">
        <v>0.97729999999999995</v>
      </c>
      <c r="Q69" s="40" t="s">
        <v>253</v>
      </c>
      <c r="R69" s="113"/>
      <c r="S69" s="113"/>
      <c r="T69" s="114"/>
      <c r="U69" s="59" t="s">
        <v>248</v>
      </c>
    </row>
    <row r="70" spans="1:21" s="16" customFormat="1" ht="45" customHeight="1" x14ac:dyDescent="0.25">
      <c r="A70" s="139"/>
      <c r="B70" s="123"/>
      <c r="C70" s="126"/>
      <c r="D70" s="126"/>
      <c r="E70" s="142"/>
      <c r="F70" s="142"/>
      <c r="G70" s="126"/>
      <c r="H70" s="126"/>
      <c r="I70" s="126"/>
      <c r="J70" s="146"/>
      <c r="K70" s="149"/>
      <c r="L70" s="144"/>
      <c r="M70" s="113"/>
      <c r="N70" s="113"/>
      <c r="O70" s="57" t="s">
        <v>255</v>
      </c>
      <c r="P70" s="44">
        <v>0.90969999999999995</v>
      </c>
      <c r="Q70" s="40" t="s">
        <v>253</v>
      </c>
      <c r="R70" s="113"/>
      <c r="S70" s="113"/>
      <c r="T70" s="114"/>
      <c r="U70" s="59" t="s">
        <v>248</v>
      </c>
    </row>
    <row r="71" spans="1:21" s="16" customFormat="1" ht="61.5" customHeight="1" x14ac:dyDescent="0.25">
      <c r="A71" s="139"/>
      <c r="B71" s="123"/>
      <c r="C71" s="126"/>
      <c r="D71" s="126"/>
      <c r="E71" s="142"/>
      <c r="F71" s="142"/>
      <c r="G71" s="126"/>
      <c r="H71" s="126"/>
      <c r="I71" s="126"/>
      <c r="J71" s="146"/>
      <c r="K71" s="149"/>
      <c r="L71" s="144"/>
      <c r="M71" s="113"/>
      <c r="N71" s="113"/>
      <c r="O71" s="57" t="s">
        <v>256</v>
      </c>
      <c r="P71" s="45">
        <v>1</v>
      </c>
      <c r="Q71" s="45">
        <v>1</v>
      </c>
      <c r="R71" s="113"/>
      <c r="S71" s="113"/>
      <c r="T71" s="114"/>
      <c r="U71" s="59" t="s">
        <v>248</v>
      </c>
    </row>
    <row r="72" spans="1:21" s="16" customFormat="1" ht="60" customHeight="1" x14ac:dyDescent="0.25">
      <c r="A72" s="139"/>
      <c r="B72" s="123"/>
      <c r="C72" s="126"/>
      <c r="D72" s="126"/>
      <c r="E72" s="142"/>
      <c r="F72" s="142"/>
      <c r="G72" s="126"/>
      <c r="H72" s="126"/>
      <c r="I72" s="126"/>
      <c r="J72" s="146"/>
      <c r="K72" s="149"/>
      <c r="L72" s="144" t="s">
        <v>83</v>
      </c>
      <c r="M72" s="113" t="s">
        <v>257</v>
      </c>
      <c r="N72" s="113" t="s">
        <v>258</v>
      </c>
      <c r="O72" s="57" t="s">
        <v>259</v>
      </c>
      <c r="P72" s="30">
        <v>1</v>
      </c>
      <c r="Q72" s="30">
        <v>1</v>
      </c>
      <c r="R72" s="113" t="s">
        <v>87</v>
      </c>
      <c r="S72" s="113" t="s">
        <v>46</v>
      </c>
      <c r="T72" s="114" t="s">
        <v>87</v>
      </c>
      <c r="U72" s="59" t="s">
        <v>248</v>
      </c>
    </row>
    <row r="73" spans="1:21" s="16" customFormat="1" ht="54.75" customHeight="1" x14ac:dyDescent="0.25">
      <c r="A73" s="139"/>
      <c r="B73" s="123"/>
      <c r="C73" s="126"/>
      <c r="D73" s="126"/>
      <c r="E73" s="142"/>
      <c r="F73" s="142"/>
      <c r="G73" s="126"/>
      <c r="H73" s="126"/>
      <c r="I73" s="126"/>
      <c r="J73" s="146"/>
      <c r="K73" s="149"/>
      <c r="L73" s="144"/>
      <c r="M73" s="113"/>
      <c r="N73" s="113"/>
      <c r="O73" s="57" t="s">
        <v>260</v>
      </c>
      <c r="P73" s="35">
        <v>3</v>
      </c>
      <c r="Q73" s="46" t="s">
        <v>261</v>
      </c>
      <c r="R73" s="113"/>
      <c r="S73" s="113"/>
      <c r="T73" s="114"/>
      <c r="U73" s="59" t="s">
        <v>248</v>
      </c>
    </row>
    <row r="74" spans="1:21" s="16" customFormat="1" ht="110.25" customHeight="1" x14ac:dyDescent="0.25">
      <c r="A74" s="139"/>
      <c r="B74" s="123"/>
      <c r="C74" s="126"/>
      <c r="D74" s="126"/>
      <c r="E74" s="142"/>
      <c r="F74" s="142"/>
      <c r="G74" s="126"/>
      <c r="H74" s="126"/>
      <c r="I74" s="126"/>
      <c r="J74" s="146"/>
      <c r="K74" s="149"/>
      <c r="L74" s="78" t="s">
        <v>433</v>
      </c>
      <c r="M74" s="57" t="s">
        <v>262</v>
      </c>
      <c r="N74" s="57" t="s">
        <v>263</v>
      </c>
      <c r="O74" s="57" t="s">
        <v>264</v>
      </c>
      <c r="P74" s="27">
        <v>9</v>
      </c>
      <c r="Q74" s="47">
        <f>15-P74</f>
        <v>6</v>
      </c>
      <c r="R74" s="57">
        <v>10945010501</v>
      </c>
      <c r="S74" s="57" t="s">
        <v>46</v>
      </c>
      <c r="T74" s="58">
        <v>7142850</v>
      </c>
      <c r="U74" s="59" t="s">
        <v>265</v>
      </c>
    </row>
    <row r="75" spans="1:21" s="16" customFormat="1" ht="95.25" customHeight="1" x14ac:dyDescent="0.25">
      <c r="A75" s="139"/>
      <c r="B75" s="123"/>
      <c r="C75" s="126"/>
      <c r="D75" s="126"/>
      <c r="E75" s="142"/>
      <c r="F75" s="142"/>
      <c r="G75" s="126"/>
      <c r="H75" s="126"/>
      <c r="I75" s="126"/>
      <c r="J75" s="146"/>
      <c r="K75" s="149"/>
      <c r="L75" s="144" t="s">
        <v>434</v>
      </c>
      <c r="M75" s="113" t="s">
        <v>266</v>
      </c>
      <c r="N75" s="113" t="s">
        <v>267</v>
      </c>
      <c r="O75" s="57" t="s">
        <v>268</v>
      </c>
      <c r="P75" s="27">
        <v>84</v>
      </c>
      <c r="Q75" s="47">
        <f>100-P75</f>
        <v>16</v>
      </c>
      <c r="R75" s="113">
        <v>10945010502</v>
      </c>
      <c r="S75" s="113" t="s">
        <v>46</v>
      </c>
      <c r="T75" s="114">
        <v>7142850</v>
      </c>
      <c r="U75" s="59" t="s">
        <v>248</v>
      </c>
    </row>
    <row r="76" spans="1:21" s="16" customFormat="1" ht="123.75" customHeight="1" x14ac:dyDescent="0.25">
      <c r="A76" s="140"/>
      <c r="B76" s="124"/>
      <c r="C76" s="127"/>
      <c r="D76" s="127"/>
      <c r="E76" s="143"/>
      <c r="F76" s="143"/>
      <c r="G76" s="127"/>
      <c r="H76" s="127"/>
      <c r="I76" s="127"/>
      <c r="J76" s="147"/>
      <c r="K76" s="150"/>
      <c r="L76" s="144"/>
      <c r="M76" s="113"/>
      <c r="N76" s="113"/>
      <c r="O76" s="57" t="s">
        <v>269</v>
      </c>
      <c r="P76" s="27">
        <v>0</v>
      </c>
      <c r="Q76" s="48">
        <v>1</v>
      </c>
      <c r="R76" s="113"/>
      <c r="S76" s="113"/>
      <c r="T76" s="114"/>
      <c r="U76" s="59" t="s">
        <v>248</v>
      </c>
    </row>
    <row r="77" spans="1:21" s="16" customFormat="1" ht="87.75" customHeight="1" x14ac:dyDescent="0.25">
      <c r="A77" s="138" t="s">
        <v>211</v>
      </c>
      <c r="B77" s="122" t="s">
        <v>222</v>
      </c>
      <c r="C77" s="125" t="s">
        <v>223</v>
      </c>
      <c r="D77" s="125" t="s">
        <v>397</v>
      </c>
      <c r="E77" s="131">
        <v>1</v>
      </c>
      <c r="F77" s="131">
        <v>1</v>
      </c>
      <c r="G77" s="125" t="s">
        <v>395</v>
      </c>
      <c r="H77" s="125" t="s">
        <v>270</v>
      </c>
      <c r="I77" s="125" t="s">
        <v>271</v>
      </c>
      <c r="J77" s="151">
        <v>4</v>
      </c>
      <c r="K77" s="154">
        <v>4</v>
      </c>
      <c r="L77" s="116" t="s">
        <v>435</v>
      </c>
      <c r="M77" s="113" t="s">
        <v>272</v>
      </c>
      <c r="N77" s="113" t="s">
        <v>398</v>
      </c>
      <c r="O77" s="57" t="s">
        <v>399</v>
      </c>
      <c r="P77" s="57" t="s">
        <v>59</v>
      </c>
      <c r="Q77" s="30">
        <v>1</v>
      </c>
      <c r="R77" s="113">
        <v>10945010601</v>
      </c>
      <c r="S77" s="113" t="s">
        <v>46</v>
      </c>
      <c r="T77" s="114">
        <v>52000000</v>
      </c>
      <c r="U77" s="59" t="s">
        <v>273</v>
      </c>
    </row>
    <row r="78" spans="1:21" s="16" customFormat="1" ht="87.75" customHeight="1" x14ac:dyDescent="0.25">
      <c r="A78" s="139"/>
      <c r="B78" s="123"/>
      <c r="C78" s="126"/>
      <c r="D78" s="126"/>
      <c r="E78" s="135"/>
      <c r="F78" s="135"/>
      <c r="G78" s="126"/>
      <c r="H78" s="126"/>
      <c r="I78" s="126"/>
      <c r="J78" s="152"/>
      <c r="K78" s="155"/>
      <c r="L78" s="116"/>
      <c r="M78" s="113"/>
      <c r="N78" s="113"/>
      <c r="O78" s="57" t="s">
        <v>274</v>
      </c>
      <c r="P78" s="57" t="s">
        <v>59</v>
      </c>
      <c r="Q78" s="57">
        <v>1</v>
      </c>
      <c r="R78" s="113"/>
      <c r="S78" s="113"/>
      <c r="T78" s="114"/>
      <c r="U78" s="59" t="s">
        <v>273</v>
      </c>
    </row>
    <row r="79" spans="1:21" s="16" customFormat="1" ht="105.75" customHeight="1" x14ac:dyDescent="0.25">
      <c r="A79" s="139"/>
      <c r="B79" s="123"/>
      <c r="C79" s="126"/>
      <c r="D79" s="126"/>
      <c r="E79" s="135"/>
      <c r="F79" s="135"/>
      <c r="G79" s="126"/>
      <c r="H79" s="126"/>
      <c r="I79" s="126"/>
      <c r="J79" s="152"/>
      <c r="K79" s="155"/>
      <c r="L79" s="116" t="s">
        <v>436</v>
      </c>
      <c r="M79" s="113" t="s">
        <v>275</v>
      </c>
      <c r="N79" s="113" t="s">
        <v>276</v>
      </c>
      <c r="O79" s="57" t="s">
        <v>277</v>
      </c>
      <c r="P79" s="30">
        <v>0</v>
      </c>
      <c r="Q79" s="30">
        <v>1</v>
      </c>
      <c r="R79" s="113">
        <v>10945010602</v>
      </c>
      <c r="S79" s="113" t="s">
        <v>46</v>
      </c>
      <c r="T79" s="114">
        <v>280000000</v>
      </c>
      <c r="U79" s="59" t="s">
        <v>107</v>
      </c>
    </row>
    <row r="80" spans="1:21" s="16" customFormat="1" ht="140.25" customHeight="1" x14ac:dyDescent="0.25">
      <c r="A80" s="140"/>
      <c r="B80" s="124"/>
      <c r="C80" s="127"/>
      <c r="D80" s="127"/>
      <c r="E80" s="132"/>
      <c r="F80" s="132"/>
      <c r="G80" s="127"/>
      <c r="H80" s="127"/>
      <c r="I80" s="127"/>
      <c r="J80" s="153"/>
      <c r="K80" s="156"/>
      <c r="L80" s="116"/>
      <c r="M80" s="113"/>
      <c r="N80" s="113"/>
      <c r="O80" s="57" t="s">
        <v>278</v>
      </c>
      <c r="P80" s="57">
        <v>0</v>
      </c>
      <c r="Q80" s="57">
        <v>1</v>
      </c>
      <c r="R80" s="113"/>
      <c r="S80" s="113"/>
      <c r="T80" s="114"/>
      <c r="U80" s="59" t="s">
        <v>107</v>
      </c>
    </row>
    <row r="81" spans="1:21" s="16" customFormat="1" ht="89.25" customHeight="1" x14ac:dyDescent="0.25">
      <c r="A81" s="157" t="s">
        <v>279</v>
      </c>
      <c r="B81" s="122" t="s">
        <v>280</v>
      </c>
      <c r="C81" s="125">
        <v>17</v>
      </c>
      <c r="D81" s="125" t="s">
        <v>281</v>
      </c>
      <c r="E81" s="131">
        <v>0.97</v>
      </c>
      <c r="F81" s="131">
        <v>1</v>
      </c>
      <c r="G81" s="125" t="s">
        <v>282</v>
      </c>
      <c r="H81" s="125" t="s">
        <v>283</v>
      </c>
      <c r="I81" s="125" t="s">
        <v>284</v>
      </c>
      <c r="J81" s="125" t="s">
        <v>59</v>
      </c>
      <c r="K81" s="128">
        <v>1</v>
      </c>
      <c r="L81" s="77" t="s">
        <v>437</v>
      </c>
      <c r="M81" s="57" t="s">
        <v>285</v>
      </c>
      <c r="N81" s="57" t="s">
        <v>286</v>
      </c>
      <c r="O81" s="57" t="s">
        <v>287</v>
      </c>
      <c r="P81" s="30" t="s">
        <v>59</v>
      </c>
      <c r="Q81" s="35">
        <v>1</v>
      </c>
      <c r="R81" s="57">
        <v>10946010101</v>
      </c>
      <c r="S81" s="57" t="s">
        <v>46</v>
      </c>
      <c r="T81" s="58">
        <v>250000000</v>
      </c>
      <c r="U81" s="59" t="s">
        <v>176</v>
      </c>
    </row>
    <row r="82" spans="1:21" s="16" customFormat="1" ht="99.75" customHeight="1" x14ac:dyDescent="0.25">
      <c r="A82" s="158"/>
      <c r="B82" s="123"/>
      <c r="C82" s="126"/>
      <c r="D82" s="126"/>
      <c r="E82" s="135"/>
      <c r="F82" s="135"/>
      <c r="G82" s="126"/>
      <c r="H82" s="126"/>
      <c r="I82" s="126"/>
      <c r="J82" s="126"/>
      <c r="K82" s="129"/>
      <c r="L82" s="77" t="s">
        <v>83</v>
      </c>
      <c r="M82" s="57" t="s">
        <v>288</v>
      </c>
      <c r="N82" s="57" t="s">
        <v>289</v>
      </c>
      <c r="O82" s="57" t="s">
        <v>290</v>
      </c>
      <c r="P82" s="30" t="s">
        <v>59</v>
      </c>
      <c r="Q82" s="35">
        <v>1</v>
      </c>
      <c r="R82" s="57" t="s">
        <v>87</v>
      </c>
      <c r="S82" s="57" t="s">
        <v>46</v>
      </c>
      <c r="T82" s="58" t="s">
        <v>87</v>
      </c>
      <c r="U82" s="59" t="s">
        <v>230</v>
      </c>
    </row>
    <row r="83" spans="1:21" s="16" customFormat="1" ht="79.5" customHeight="1" x14ac:dyDescent="0.25">
      <c r="A83" s="158"/>
      <c r="B83" s="123"/>
      <c r="C83" s="126"/>
      <c r="D83" s="126"/>
      <c r="E83" s="135"/>
      <c r="F83" s="135"/>
      <c r="G83" s="126"/>
      <c r="H83" s="126"/>
      <c r="I83" s="126"/>
      <c r="J83" s="126"/>
      <c r="K83" s="129"/>
      <c r="L83" s="116" t="s">
        <v>83</v>
      </c>
      <c r="M83" s="113" t="s">
        <v>291</v>
      </c>
      <c r="N83" s="113" t="s">
        <v>292</v>
      </c>
      <c r="O83" s="57" t="s">
        <v>293</v>
      </c>
      <c r="P83" s="30">
        <v>0.99</v>
      </c>
      <c r="Q83" s="30">
        <v>0.99</v>
      </c>
      <c r="R83" s="57" t="s">
        <v>87</v>
      </c>
      <c r="S83" s="57" t="s">
        <v>46</v>
      </c>
      <c r="T83" s="58" t="s">
        <v>87</v>
      </c>
      <c r="U83" s="59" t="s">
        <v>176</v>
      </c>
    </row>
    <row r="84" spans="1:21" s="16" customFormat="1" ht="72" customHeight="1" x14ac:dyDescent="0.25">
      <c r="A84" s="158"/>
      <c r="B84" s="123"/>
      <c r="C84" s="126"/>
      <c r="D84" s="126"/>
      <c r="E84" s="135"/>
      <c r="F84" s="135"/>
      <c r="G84" s="126"/>
      <c r="H84" s="126"/>
      <c r="I84" s="126"/>
      <c r="J84" s="126"/>
      <c r="K84" s="129"/>
      <c r="L84" s="116"/>
      <c r="M84" s="113"/>
      <c r="N84" s="113"/>
      <c r="O84" s="57" t="s">
        <v>294</v>
      </c>
      <c r="P84" s="30">
        <v>0.42</v>
      </c>
      <c r="Q84" s="30">
        <f>90%-P84</f>
        <v>0.48000000000000004</v>
      </c>
      <c r="R84" s="57" t="s">
        <v>87</v>
      </c>
      <c r="S84" s="57" t="s">
        <v>46</v>
      </c>
      <c r="T84" s="58" t="s">
        <v>87</v>
      </c>
      <c r="U84" s="59" t="s">
        <v>295</v>
      </c>
    </row>
    <row r="85" spans="1:21" s="16" customFormat="1" ht="87.75" customHeight="1" x14ac:dyDescent="0.25">
      <c r="A85" s="158"/>
      <c r="B85" s="123"/>
      <c r="C85" s="126"/>
      <c r="D85" s="126"/>
      <c r="E85" s="135"/>
      <c r="F85" s="135"/>
      <c r="G85" s="126"/>
      <c r="H85" s="126"/>
      <c r="I85" s="126"/>
      <c r="J85" s="126"/>
      <c r="K85" s="129"/>
      <c r="L85" s="116"/>
      <c r="M85" s="113"/>
      <c r="N85" s="113"/>
      <c r="O85" s="57" t="s">
        <v>296</v>
      </c>
      <c r="P85" s="30">
        <v>1</v>
      </c>
      <c r="Q85" s="30">
        <v>1</v>
      </c>
      <c r="R85" s="57" t="s">
        <v>87</v>
      </c>
      <c r="S85" s="57" t="s">
        <v>46</v>
      </c>
      <c r="T85" s="58" t="s">
        <v>87</v>
      </c>
      <c r="U85" s="59" t="s">
        <v>295</v>
      </c>
    </row>
    <row r="86" spans="1:21" s="16" customFormat="1" ht="118.5" customHeight="1" x14ac:dyDescent="0.25">
      <c r="A86" s="158"/>
      <c r="B86" s="123"/>
      <c r="C86" s="126"/>
      <c r="D86" s="126"/>
      <c r="E86" s="135"/>
      <c r="F86" s="135"/>
      <c r="G86" s="126"/>
      <c r="H86" s="126"/>
      <c r="I86" s="126"/>
      <c r="J86" s="126"/>
      <c r="K86" s="129"/>
      <c r="L86" s="77" t="s">
        <v>83</v>
      </c>
      <c r="M86" s="57" t="s">
        <v>297</v>
      </c>
      <c r="N86" s="57" t="s">
        <v>298</v>
      </c>
      <c r="O86" s="57" t="s">
        <v>299</v>
      </c>
      <c r="P86" s="30">
        <v>0.62</v>
      </c>
      <c r="Q86" s="30">
        <f>100%-P86</f>
        <v>0.38</v>
      </c>
      <c r="R86" s="57" t="s">
        <v>87</v>
      </c>
      <c r="S86" s="57" t="s">
        <v>46</v>
      </c>
      <c r="T86" s="58" t="s">
        <v>87</v>
      </c>
      <c r="U86" s="59" t="s">
        <v>300</v>
      </c>
    </row>
    <row r="87" spans="1:21" s="16" customFormat="1" ht="97.5" customHeight="1" x14ac:dyDescent="0.25">
      <c r="A87" s="158"/>
      <c r="B87" s="123"/>
      <c r="C87" s="126"/>
      <c r="D87" s="126"/>
      <c r="E87" s="135"/>
      <c r="F87" s="135"/>
      <c r="G87" s="126"/>
      <c r="H87" s="126"/>
      <c r="I87" s="126"/>
      <c r="J87" s="126"/>
      <c r="K87" s="129"/>
      <c r="L87" s="77" t="s">
        <v>83</v>
      </c>
      <c r="M87" s="57" t="s">
        <v>301</v>
      </c>
      <c r="N87" s="57" t="s">
        <v>302</v>
      </c>
      <c r="O87" s="57" t="s">
        <v>303</v>
      </c>
      <c r="P87" s="30">
        <v>0.67</v>
      </c>
      <c r="Q87" s="30">
        <f>100%-P87</f>
        <v>0.32999999999999996</v>
      </c>
      <c r="R87" s="57" t="s">
        <v>87</v>
      </c>
      <c r="S87" s="57" t="s">
        <v>46</v>
      </c>
      <c r="T87" s="58" t="s">
        <v>87</v>
      </c>
      <c r="U87" s="59" t="s">
        <v>300</v>
      </c>
    </row>
    <row r="88" spans="1:21" s="16" customFormat="1" ht="96" customHeight="1" x14ac:dyDescent="0.25">
      <c r="A88" s="158"/>
      <c r="B88" s="123"/>
      <c r="C88" s="126"/>
      <c r="D88" s="126"/>
      <c r="E88" s="135"/>
      <c r="F88" s="135"/>
      <c r="G88" s="126"/>
      <c r="H88" s="126"/>
      <c r="I88" s="126"/>
      <c r="J88" s="126"/>
      <c r="K88" s="129"/>
      <c r="L88" s="77" t="s">
        <v>83</v>
      </c>
      <c r="M88" s="57" t="s">
        <v>304</v>
      </c>
      <c r="N88" s="57" t="s">
        <v>305</v>
      </c>
      <c r="O88" s="57" t="s">
        <v>306</v>
      </c>
      <c r="P88" s="30">
        <v>0.66</v>
      </c>
      <c r="Q88" s="30">
        <f>100%-P88</f>
        <v>0.33999999999999997</v>
      </c>
      <c r="R88" s="57" t="s">
        <v>87</v>
      </c>
      <c r="S88" s="57" t="s">
        <v>46</v>
      </c>
      <c r="T88" s="58" t="s">
        <v>87</v>
      </c>
      <c r="U88" s="59" t="s">
        <v>300</v>
      </c>
    </row>
    <row r="89" spans="1:21" s="16" customFormat="1" ht="102.75" customHeight="1" x14ac:dyDescent="0.25">
      <c r="A89" s="158"/>
      <c r="B89" s="123"/>
      <c r="C89" s="126"/>
      <c r="D89" s="126"/>
      <c r="E89" s="135"/>
      <c r="F89" s="135"/>
      <c r="G89" s="126"/>
      <c r="H89" s="126"/>
      <c r="I89" s="126"/>
      <c r="J89" s="126"/>
      <c r="K89" s="129"/>
      <c r="L89" s="116" t="s">
        <v>83</v>
      </c>
      <c r="M89" s="113" t="s">
        <v>307</v>
      </c>
      <c r="N89" s="113" t="s">
        <v>308</v>
      </c>
      <c r="O89" s="57" t="s">
        <v>309</v>
      </c>
      <c r="P89" s="30">
        <v>0.63819999999999999</v>
      </c>
      <c r="Q89" s="30">
        <f>90%-P89</f>
        <v>0.26180000000000003</v>
      </c>
      <c r="R89" s="57" t="s">
        <v>87</v>
      </c>
      <c r="S89" s="57" t="s">
        <v>46</v>
      </c>
      <c r="T89" s="58" t="s">
        <v>87</v>
      </c>
      <c r="U89" s="59" t="s">
        <v>300</v>
      </c>
    </row>
    <row r="90" spans="1:21" s="16" customFormat="1" ht="108.75" customHeight="1" x14ac:dyDescent="0.25">
      <c r="A90" s="158"/>
      <c r="B90" s="123"/>
      <c r="C90" s="126"/>
      <c r="D90" s="126"/>
      <c r="E90" s="135"/>
      <c r="F90" s="135"/>
      <c r="G90" s="126"/>
      <c r="H90" s="126"/>
      <c r="I90" s="126"/>
      <c r="J90" s="126"/>
      <c r="K90" s="129"/>
      <c r="L90" s="116"/>
      <c r="M90" s="113"/>
      <c r="N90" s="113"/>
      <c r="O90" s="57" t="s">
        <v>310</v>
      </c>
      <c r="P90" s="30">
        <v>0.47620000000000001</v>
      </c>
      <c r="Q90" s="30">
        <f>90%-P90</f>
        <v>0.42380000000000001</v>
      </c>
      <c r="R90" s="57" t="s">
        <v>87</v>
      </c>
      <c r="S90" s="57" t="s">
        <v>46</v>
      </c>
      <c r="T90" s="58" t="s">
        <v>87</v>
      </c>
      <c r="U90" s="59" t="s">
        <v>311</v>
      </c>
    </row>
    <row r="91" spans="1:21" s="16" customFormat="1" ht="104.25" customHeight="1" x14ac:dyDescent="0.25">
      <c r="A91" s="158"/>
      <c r="B91" s="123"/>
      <c r="C91" s="126"/>
      <c r="D91" s="126"/>
      <c r="E91" s="135"/>
      <c r="F91" s="135"/>
      <c r="G91" s="126"/>
      <c r="H91" s="126"/>
      <c r="I91" s="126"/>
      <c r="J91" s="126"/>
      <c r="K91" s="129"/>
      <c r="L91" s="116" t="s">
        <v>83</v>
      </c>
      <c r="M91" s="113" t="s">
        <v>307</v>
      </c>
      <c r="N91" s="113" t="s">
        <v>308</v>
      </c>
      <c r="O91" s="57" t="s">
        <v>312</v>
      </c>
      <c r="P91" s="30">
        <v>0.59379999999999999</v>
      </c>
      <c r="Q91" s="30">
        <f>90%-P91</f>
        <v>0.30620000000000003</v>
      </c>
      <c r="R91" s="57" t="s">
        <v>87</v>
      </c>
      <c r="S91" s="57" t="s">
        <v>46</v>
      </c>
      <c r="T91" s="58" t="s">
        <v>87</v>
      </c>
      <c r="U91" s="59" t="s">
        <v>311</v>
      </c>
    </row>
    <row r="92" spans="1:21" s="16" customFormat="1" ht="49.5" customHeight="1" x14ac:dyDescent="0.25">
      <c r="A92" s="158"/>
      <c r="B92" s="123"/>
      <c r="C92" s="126"/>
      <c r="D92" s="126"/>
      <c r="E92" s="135"/>
      <c r="F92" s="135"/>
      <c r="G92" s="126"/>
      <c r="H92" s="126"/>
      <c r="I92" s="126"/>
      <c r="J92" s="126"/>
      <c r="K92" s="129"/>
      <c r="L92" s="116"/>
      <c r="M92" s="113"/>
      <c r="N92" s="113"/>
      <c r="O92" s="57" t="s">
        <v>313</v>
      </c>
      <c r="P92" s="30">
        <v>0.75</v>
      </c>
      <c r="Q92" s="30">
        <v>0.25</v>
      </c>
      <c r="R92" s="57" t="s">
        <v>87</v>
      </c>
      <c r="S92" s="57" t="s">
        <v>46</v>
      </c>
      <c r="T92" s="58" t="s">
        <v>87</v>
      </c>
      <c r="U92" s="59" t="s">
        <v>311</v>
      </c>
    </row>
    <row r="93" spans="1:21" s="16" customFormat="1" ht="53.25" customHeight="1" x14ac:dyDescent="0.25">
      <c r="A93" s="158"/>
      <c r="B93" s="123"/>
      <c r="C93" s="126"/>
      <c r="D93" s="126"/>
      <c r="E93" s="135"/>
      <c r="F93" s="135"/>
      <c r="G93" s="126"/>
      <c r="H93" s="126"/>
      <c r="I93" s="126"/>
      <c r="J93" s="126"/>
      <c r="K93" s="129"/>
      <c r="L93" s="116"/>
      <c r="M93" s="113"/>
      <c r="N93" s="113"/>
      <c r="O93" s="57" t="s">
        <v>314</v>
      </c>
      <c r="P93" s="49">
        <v>3</v>
      </c>
      <c r="Q93" s="49">
        <v>1</v>
      </c>
      <c r="R93" s="57" t="s">
        <v>87</v>
      </c>
      <c r="S93" s="57" t="s">
        <v>46</v>
      </c>
      <c r="T93" s="58" t="s">
        <v>87</v>
      </c>
      <c r="U93" s="59" t="s">
        <v>311</v>
      </c>
    </row>
    <row r="94" spans="1:21" s="16" customFormat="1" ht="86.25" customHeight="1" x14ac:dyDescent="0.25">
      <c r="A94" s="159"/>
      <c r="B94" s="124"/>
      <c r="C94" s="127"/>
      <c r="D94" s="127"/>
      <c r="E94" s="132"/>
      <c r="F94" s="132"/>
      <c r="G94" s="127"/>
      <c r="H94" s="127"/>
      <c r="I94" s="127"/>
      <c r="J94" s="127"/>
      <c r="K94" s="130"/>
      <c r="L94" s="116"/>
      <c r="M94" s="113"/>
      <c r="N94" s="113"/>
      <c r="O94" s="57" t="s">
        <v>315</v>
      </c>
      <c r="P94" s="49">
        <v>3</v>
      </c>
      <c r="Q94" s="49">
        <v>1</v>
      </c>
      <c r="R94" s="57" t="s">
        <v>87</v>
      </c>
      <c r="S94" s="57" t="s">
        <v>46</v>
      </c>
      <c r="T94" s="58" t="s">
        <v>87</v>
      </c>
      <c r="U94" s="59" t="s">
        <v>311</v>
      </c>
    </row>
    <row r="95" spans="1:21" s="16" customFormat="1" ht="99.75" customHeight="1" x14ac:dyDescent="0.25">
      <c r="A95" s="50" t="s">
        <v>279</v>
      </c>
      <c r="B95" s="18" t="s">
        <v>280</v>
      </c>
      <c r="C95" s="19">
        <v>17</v>
      </c>
      <c r="D95" s="19" t="s">
        <v>281</v>
      </c>
      <c r="E95" s="20">
        <v>0.97</v>
      </c>
      <c r="F95" s="20">
        <v>1</v>
      </c>
      <c r="G95" s="21" t="s">
        <v>282</v>
      </c>
      <c r="H95" s="21" t="s">
        <v>316</v>
      </c>
      <c r="I95" s="21" t="s">
        <v>317</v>
      </c>
      <c r="J95" s="20" t="s">
        <v>79</v>
      </c>
      <c r="K95" s="24">
        <v>1</v>
      </c>
      <c r="L95" s="77" t="s">
        <v>83</v>
      </c>
      <c r="M95" s="57" t="s">
        <v>318</v>
      </c>
      <c r="N95" s="57" t="s">
        <v>319</v>
      </c>
      <c r="O95" s="57" t="s">
        <v>320</v>
      </c>
      <c r="P95" s="49" t="s">
        <v>79</v>
      </c>
      <c r="Q95" s="51">
        <v>1</v>
      </c>
      <c r="R95" s="57" t="s">
        <v>87</v>
      </c>
      <c r="S95" s="57" t="s">
        <v>46</v>
      </c>
      <c r="T95" s="58" t="s">
        <v>87</v>
      </c>
      <c r="U95" s="59" t="s">
        <v>176</v>
      </c>
    </row>
    <row r="96" spans="1:21" s="16" customFormat="1" ht="102.75" customHeight="1" x14ac:dyDescent="0.25">
      <c r="A96" s="157" t="s">
        <v>279</v>
      </c>
      <c r="B96" s="122" t="s">
        <v>280</v>
      </c>
      <c r="C96" s="125">
        <v>17</v>
      </c>
      <c r="D96" s="125" t="s">
        <v>281</v>
      </c>
      <c r="E96" s="131">
        <v>0.97</v>
      </c>
      <c r="F96" s="131">
        <v>1</v>
      </c>
      <c r="G96" s="125" t="s">
        <v>282</v>
      </c>
      <c r="H96" s="125" t="s">
        <v>321</v>
      </c>
      <c r="I96" s="125" t="s">
        <v>322</v>
      </c>
      <c r="J96" s="131">
        <v>1</v>
      </c>
      <c r="K96" s="128">
        <v>1</v>
      </c>
      <c r="L96" s="116" t="s">
        <v>438</v>
      </c>
      <c r="M96" s="113" t="s">
        <v>323</v>
      </c>
      <c r="N96" s="113" t="s">
        <v>324</v>
      </c>
      <c r="O96" s="57" t="s">
        <v>325</v>
      </c>
      <c r="P96" s="57">
        <v>0</v>
      </c>
      <c r="Q96" s="57">
        <v>1</v>
      </c>
      <c r="R96" s="113">
        <v>10946030101</v>
      </c>
      <c r="S96" s="113" t="s">
        <v>46</v>
      </c>
      <c r="T96" s="114">
        <v>162669766</v>
      </c>
      <c r="U96" s="59" t="s">
        <v>326</v>
      </c>
    </row>
    <row r="97" spans="1:21" s="16" customFormat="1" ht="83.25" customHeight="1" x14ac:dyDescent="0.25">
      <c r="A97" s="158"/>
      <c r="B97" s="123"/>
      <c r="C97" s="126"/>
      <c r="D97" s="126"/>
      <c r="E97" s="135"/>
      <c r="F97" s="135"/>
      <c r="G97" s="126"/>
      <c r="H97" s="126"/>
      <c r="I97" s="126"/>
      <c r="J97" s="135"/>
      <c r="K97" s="129"/>
      <c r="L97" s="116"/>
      <c r="M97" s="113"/>
      <c r="N97" s="113"/>
      <c r="O97" s="57" t="s">
        <v>327</v>
      </c>
      <c r="P97" s="57">
        <v>0</v>
      </c>
      <c r="Q97" s="57">
        <v>1</v>
      </c>
      <c r="R97" s="113"/>
      <c r="S97" s="113"/>
      <c r="T97" s="114"/>
      <c r="U97" s="59" t="s">
        <v>300</v>
      </c>
    </row>
    <row r="98" spans="1:21" s="16" customFormat="1" ht="101.25" customHeight="1" x14ac:dyDescent="0.25">
      <c r="A98" s="158"/>
      <c r="B98" s="123"/>
      <c r="C98" s="126"/>
      <c r="D98" s="126"/>
      <c r="E98" s="135"/>
      <c r="F98" s="135"/>
      <c r="G98" s="126"/>
      <c r="H98" s="126"/>
      <c r="I98" s="126"/>
      <c r="J98" s="135"/>
      <c r="K98" s="129"/>
      <c r="L98" s="116"/>
      <c r="M98" s="113"/>
      <c r="N98" s="113"/>
      <c r="O98" s="57" t="s">
        <v>328</v>
      </c>
      <c r="P98" s="57" t="s">
        <v>59</v>
      </c>
      <c r="Q98" s="30">
        <v>1</v>
      </c>
      <c r="R98" s="113"/>
      <c r="S98" s="113"/>
      <c r="T98" s="114"/>
      <c r="U98" s="59" t="s">
        <v>300</v>
      </c>
    </row>
    <row r="99" spans="1:21" s="16" customFormat="1" ht="87.75" customHeight="1" x14ac:dyDescent="0.25">
      <c r="A99" s="158"/>
      <c r="B99" s="123"/>
      <c r="C99" s="126"/>
      <c r="D99" s="126"/>
      <c r="E99" s="135"/>
      <c r="F99" s="135"/>
      <c r="G99" s="126"/>
      <c r="H99" s="126"/>
      <c r="I99" s="126"/>
      <c r="J99" s="135"/>
      <c r="K99" s="129"/>
      <c r="L99" s="116"/>
      <c r="M99" s="113"/>
      <c r="N99" s="113"/>
      <c r="O99" s="57" t="s">
        <v>329</v>
      </c>
      <c r="P99" s="30">
        <f>+'[1]SEG. PLAN DE ACCION A 30 SEP'!T18</f>
        <v>0.3</v>
      </c>
      <c r="Q99" s="30">
        <f>+'[1]SEG. PLAN DE ACCION A 30 SEP'!S18-'[1]SEG. PLAN DE ACCION A 30 SEP'!T18</f>
        <v>0.7</v>
      </c>
      <c r="R99" s="113"/>
      <c r="S99" s="113"/>
      <c r="T99" s="114"/>
      <c r="U99" s="59" t="s">
        <v>330</v>
      </c>
    </row>
    <row r="100" spans="1:21" s="16" customFormat="1" ht="116.25" customHeight="1" x14ac:dyDescent="0.25">
      <c r="A100" s="158"/>
      <c r="B100" s="123"/>
      <c r="C100" s="126"/>
      <c r="D100" s="126"/>
      <c r="E100" s="135"/>
      <c r="F100" s="135"/>
      <c r="G100" s="126"/>
      <c r="H100" s="126"/>
      <c r="I100" s="126"/>
      <c r="J100" s="135"/>
      <c r="K100" s="129"/>
      <c r="L100" s="116"/>
      <c r="M100" s="113"/>
      <c r="N100" s="113"/>
      <c r="O100" s="57" t="s">
        <v>331</v>
      </c>
      <c r="P100" s="30">
        <f>+'[1]SEG. PLAN DE ACCION A 30 SEP'!T19</f>
        <v>0.76</v>
      </c>
      <c r="Q100" s="30">
        <f>+'[1]SEG. PLAN DE ACCION A 30 SEP'!S19-'[1]SEG. PLAN DE ACCION A 30 SEP'!T19</f>
        <v>0.24</v>
      </c>
      <c r="R100" s="113"/>
      <c r="S100" s="113"/>
      <c r="T100" s="114"/>
      <c r="U100" s="59" t="s">
        <v>332</v>
      </c>
    </row>
    <row r="101" spans="1:21" s="16" customFormat="1" ht="152.25" customHeight="1" x14ac:dyDescent="0.25">
      <c r="A101" s="158"/>
      <c r="B101" s="123"/>
      <c r="C101" s="126"/>
      <c r="D101" s="126"/>
      <c r="E101" s="135"/>
      <c r="F101" s="135"/>
      <c r="G101" s="126"/>
      <c r="H101" s="126"/>
      <c r="I101" s="126"/>
      <c r="J101" s="135"/>
      <c r="K101" s="129"/>
      <c r="L101" s="116"/>
      <c r="M101" s="113"/>
      <c r="N101" s="113"/>
      <c r="O101" s="57" t="s">
        <v>333</v>
      </c>
      <c r="P101" s="30">
        <f>+'[1]SEG. PLAN DE ACCION A 30 SEP'!T20</f>
        <v>0.76</v>
      </c>
      <c r="Q101" s="30">
        <f>+'[1]SEG. PLAN DE ACCION A 30 SEP'!S20-'[1]SEG. PLAN DE ACCION A 30 SEP'!T20</f>
        <v>0.24</v>
      </c>
      <c r="R101" s="113"/>
      <c r="S101" s="113"/>
      <c r="T101" s="114"/>
      <c r="U101" s="59" t="s">
        <v>332</v>
      </c>
    </row>
    <row r="102" spans="1:21" s="16" customFormat="1" ht="97.5" customHeight="1" x14ac:dyDescent="0.25">
      <c r="A102" s="158"/>
      <c r="B102" s="123"/>
      <c r="C102" s="126"/>
      <c r="D102" s="126"/>
      <c r="E102" s="135"/>
      <c r="F102" s="135"/>
      <c r="G102" s="126"/>
      <c r="H102" s="126"/>
      <c r="I102" s="126"/>
      <c r="J102" s="135"/>
      <c r="K102" s="129"/>
      <c r="L102" s="116"/>
      <c r="M102" s="113"/>
      <c r="N102" s="113"/>
      <c r="O102" s="57" t="s">
        <v>334</v>
      </c>
      <c r="P102" s="35">
        <v>0</v>
      </c>
      <c r="Q102" s="35">
        <v>1</v>
      </c>
      <c r="R102" s="113"/>
      <c r="S102" s="113"/>
      <c r="T102" s="114"/>
      <c r="U102" s="59" t="s">
        <v>332</v>
      </c>
    </row>
    <row r="103" spans="1:21" s="16" customFormat="1" ht="66.75" customHeight="1" x14ac:dyDescent="0.25">
      <c r="A103" s="159"/>
      <c r="B103" s="124"/>
      <c r="C103" s="127"/>
      <c r="D103" s="127"/>
      <c r="E103" s="132"/>
      <c r="F103" s="132"/>
      <c r="G103" s="127"/>
      <c r="H103" s="127"/>
      <c r="I103" s="127"/>
      <c r="J103" s="132"/>
      <c r="K103" s="130"/>
      <c r="L103" s="116"/>
      <c r="M103" s="113"/>
      <c r="N103" s="113"/>
      <c r="O103" s="57" t="s">
        <v>335</v>
      </c>
      <c r="P103" s="30">
        <f>+'[1]SEG. PLAN DE ACCION A 30 SEP'!T22</f>
        <v>0.7419</v>
      </c>
      <c r="Q103" s="30">
        <f>+'[1]SEG. PLAN DE ACCION A 30 SEP'!S22-'[1]SEG. PLAN DE ACCION A 30 SEP'!T22</f>
        <v>0.2581</v>
      </c>
      <c r="R103" s="113"/>
      <c r="S103" s="113"/>
      <c r="T103" s="114"/>
      <c r="U103" s="59" t="s">
        <v>336</v>
      </c>
    </row>
    <row r="104" spans="1:21" s="16" customFormat="1" ht="95.25" customHeight="1" x14ac:dyDescent="0.25">
      <c r="A104" s="161" t="s">
        <v>279</v>
      </c>
      <c r="B104" s="106" t="s">
        <v>280</v>
      </c>
      <c r="C104" s="107">
        <v>17</v>
      </c>
      <c r="D104" s="107" t="s">
        <v>281</v>
      </c>
      <c r="E104" s="108">
        <v>0.97</v>
      </c>
      <c r="F104" s="108">
        <v>1</v>
      </c>
      <c r="G104" s="107" t="s">
        <v>282</v>
      </c>
      <c r="H104" s="107" t="s">
        <v>337</v>
      </c>
      <c r="I104" s="107" t="s">
        <v>338</v>
      </c>
      <c r="J104" s="107">
        <v>2</v>
      </c>
      <c r="K104" s="160">
        <v>2</v>
      </c>
      <c r="L104" s="116" t="s">
        <v>439</v>
      </c>
      <c r="M104" s="113" t="s">
        <v>339</v>
      </c>
      <c r="N104" s="113" t="s">
        <v>340</v>
      </c>
      <c r="O104" s="57" t="s">
        <v>341</v>
      </c>
      <c r="P104" s="57">
        <v>0</v>
      </c>
      <c r="Q104" s="57">
        <v>1</v>
      </c>
      <c r="R104" s="113">
        <v>10946030102</v>
      </c>
      <c r="S104" s="113" t="s">
        <v>46</v>
      </c>
      <c r="T104" s="114">
        <v>1526593</v>
      </c>
      <c r="U104" s="59" t="s">
        <v>342</v>
      </c>
    </row>
    <row r="105" spans="1:21" s="16" customFormat="1" ht="92.25" customHeight="1" x14ac:dyDescent="0.25">
      <c r="A105" s="161"/>
      <c r="B105" s="106"/>
      <c r="C105" s="107"/>
      <c r="D105" s="107"/>
      <c r="E105" s="108"/>
      <c r="F105" s="108"/>
      <c r="G105" s="107"/>
      <c r="H105" s="107"/>
      <c r="I105" s="107"/>
      <c r="J105" s="107"/>
      <c r="K105" s="160"/>
      <c r="L105" s="116"/>
      <c r="M105" s="113"/>
      <c r="N105" s="113"/>
      <c r="O105" s="57" t="s">
        <v>343</v>
      </c>
      <c r="P105" s="57">
        <v>1</v>
      </c>
      <c r="Q105" s="57">
        <v>1</v>
      </c>
      <c r="R105" s="113"/>
      <c r="S105" s="113"/>
      <c r="T105" s="114"/>
      <c r="U105" s="59" t="s">
        <v>342</v>
      </c>
    </row>
    <row r="106" spans="1:21" s="16" customFormat="1" ht="75" customHeight="1" x14ac:dyDescent="0.25">
      <c r="A106" s="161"/>
      <c r="B106" s="106"/>
      <c r="C106" s="107"/>
      <c r="D106" s="107"/>
      <c r="E106" s="108"/>
      <c r="F106" s="108"/>
      <c r="G106" s="107"/>
      <c r="H106" s="107"/>
      <c r="I106" s="107"/>
      <c r="J106" s="107"/>
      <c r="K106" s="160"/>
      <c r="L106" s="116" t="s">
        <v>440</v>
      </c>
      <c r="M106" s="113" t="s">
        <v>344</v>
      </c>
      <c r="N106" s="113" t="s">
        <v>345</v>
      </c>
      <c r="O106" s="57" t="s">
        <v>346</v>
      </c>
      <c r="P106" s="57">
        <v>0</v>
      </c>
      <c r="Q106" s="57">
        <v>1</v>
      </c>
      <c r="R106" s="113">
        <v>10946030103</v>
      </c>
      <c r="S106" s="113" t="s">
        <v>46</v>
      </c>
      <c r="T106" s="114">
        <v>15886860</v>
      </c>
      <c r="U106" s="59" t="s">
        <v>347</v>
      </c>
    </row>
    <row r="107" spans="1:21" s="16" customFormat="1" ht="87.75" customHeight="1" x14ac:dyDescent="0.25">
      <c r="A107" s="50" t="s">
        <v>279</v>
      </c>
      <c r="B107" s="18" t="s">
        <v>280</v>
      </c>
      <c r="C107" s="19">
        <v>17</v>
      </c>
      <c r="D107" s="19" t="s">
        <v>281</v>
      </c>
      <c r="E107" s="20">
        <v>0.97</v>
      </c>
      <c r="F107" s="20">
        <v>1</v>
      </c>
      <c r="G107" s="19" t="s">
        <v>282</v>
      </c>
      <c r="H107" s="19" t="s">
        <v>337</v>
      </c>
      <c r="I107" s="19" t="s">
        <v>348</v>
      </c>
      <c r="J107" s="19">
        <v>4</v>
      </c>
      <c r="K107" s="33">
        <v>7</v>
      </c>
      <c r="L107" s="116"/>
      <c r="M107" s="113"/>
      <c r="N107" s="113"/>
      <c r="O107" s="57" t="s">
        <v>349</v>
      </c>
      <c r="P107" s="57">
        <v>4</v>
      </c>
      <c r="Q107" s="57">
        <v>4</v>
      </c>
      <c r="R107" s="113"/>
      <c r="S107" s="113"/>
      <c r="T107" s="114"/>
      <c r="U107" s="59" t="s">
        <v>347</v>
      </c>
    </row>
    <row r="108" spans="1:21" s="16" customFormat="1" ht="99" customHeight="1" x14ac:dyDescent="0.25">
      <c r="A108" s="157" t="s">
        <v>279</v>
      </c>
      <c r="B108" s="122" t="s">
        <v>280</v>
      </c>
      <c r="C108" s="125">
        <v>17</v>
      </c>
      <c r="D108" s="125" t="s">
        <v>281</v>
      </c>
      <c r="E108" s="131">
        <v>0.97</v>
      </c>
      <c r="F108" s="131">
        <v>1</v>
      </c>
      <c r="G108" s="125" t="s">
        <v>282</v>
      </c>
      <c r="H108" s="125" t="s">
        <v>350</v>
      </c>
      <c r="I108" s="125" t="s">
        <v>351</v>
      </c>
      <c r="J108" s="131">
        <v>1</v>
      </c>
      <c r="K108" s="128">
        <v>1</v>
      </c>
      <c r="L108" s="116" t="s">
        <v>441</v>
      </c>
      <c r="M108" s="113" t="s">
        <v>352</v>
      </c>
      <c r="N108" s="113" t="s">
        <v>353</v>
      </c>
      <c r="O108" s="57" t="s">
        <v>354</v>
      </c>
      <c r="P108" s="30">
        <v>0.89</v>
      </c>
      <c r="Q108" s="30">
        <f>100%-P108</f>
        <v>0.10999999999999999</v>
      </c>
      <c r="R108" s="113">
        <v>10946040101</v>
      </c>
      <c r="S108" s="113" t="s">
        <v>46</v>
      </c>
      <c r="T108" s="114">
        <v>137700000</v>
      </c>
      <c r="U108" s="59" t="s">
        <v>355</v>
      </c>
    </row>
    <row r="109" spans="1:21" s="16" customFormat="1" ht="112.5" customHeight="1" x14ac:dyDescent="0.25">
      <c r="A109" s="158"/>
      <c r="B109" s="123"/>
      <c r="C109" s="126"/>
      <c r="D109" s="126"/>
      <c r="E109" s="135"/>
      <c r="F109" s="135"/>
      <c r="G109" s="126"/>
      <c r="H109" s="126"/>
      <c r="I109" s="126"/>
      <c r="J109" s="135"/>
      <c r="K109" s="129"/>
      <c r="L109" s="116"/>
      <c r="M109" s="113"/>
      <c r="N109" s="113"/>
      <c r="O109" s="57" t="s">
        <v>356</v>
      </c>
      <c r="P109" s="30">
        <v>0.56000000000000005</v>
      </c>
      <c r="Q109" s="30">
        <f>100%-P109</f>
        <v>0.43999999999999995</v>
      </c>
      <c r="R109" s="113"/>
      <c r="S109" s="113"/>
      <c r="T109" s="114"/>
      <c r="U109" s="59" t="s">
        <v>355</v>
      </c>
    </row>
    <row r="110" spans="1:21" s="16" customFormat="1" ht="91.5" customHeight="1" x14ac:dyDescent="0.25">
      <c r="A110" s="158"/>
      <c r="B110" s="123"/>
      <c r="C110" s="126"/>
      <c r="D110" s="126"/>
      <c r="E110" s="135"/>
      <c r="F110" s="135"/>
      <c r="G110" s="126"/>
      <c r="H110" s="126"/>
      <c r="I110" s="126"/>
      <c r="J110" s="135"/>
      <c r="K110" s="129"/>
      <c r="L110" s="116"/>
      <c r="M110" s="113"/>
      <c r="N110" s="113"/>
      <c r="O110" s="57" t="s">
        <v>357</v>
      </c>
      <c r="P110" s="30">
        <v>1</v>
      </c>
      <c r="Q110" s="30">
        <v>1</v>
      </c>
      <c r="R110" s="113"/>
      <c r="S110" s="113"/>
      <c r="T110" s="114"/>
      <c r="U110" s="59" t="s">
        <v>355</v>
      </c>
    </row>
    <row r="111" spans="1:21" s="16" customFormat="1" ht="96.75" customHeight="1" x14ac:dyDescent="0.25">
      <c r="A111" s="158"/>
      <c r="B111" s="123"/>
      <c r="C111" s="126"/>
      <c r="D111" s="126"/>
      <c r="E111" s="135"/>
      <c r="F111" s="135"/>
      <c r="G111" s="126"/>
      <c r="H111" s="126"/>
      <c r="I111" s="126"/>
      <c r="J111" s="135"/>
      <c r="K111" s="129"/>
      <c r="L111" s="116"/>
      <c r="M111" s="113"/>
      <c r="N111" s="57" t="s">
        <v>400</v>
      </c>
      <c r="O111" s="57" t="s">
        <v>358</v>
      </c>
      <c r="P111" s="35">
        <v>0</v>
      </c>
      <c r="Q111" s="35">
        <v>100</v>
      </c>
      <c r="R111" s="113"/>
      <c r="S111" s="113"/>
      <c r="T111" s="114"/>
      <c r="U111" s="59" t="s">
        <v>206</v>
      </c>
    </row>
    <row r="112" spans="1:21" s="16" customFormat="1" ht="87.75" customHeight="1" x14ac:dyDescent="0.25">
      <c r="A112" s="159"/>
      <c r="B112" s="124"/>
      <c r="C112" s="127"/>
      <c r="D112" s="127"/>
      <c r="E112" s="132"/>
      <c r="F112" s="132"/>
      <c r="G112" s="127"/>
      <c r="H112" s="127"/>
      <c r="I112" s="127"/>
      <c r="J112" s="132"/>
      <c r="K112" s="130"/>
      <c r="L112" s="77" t="s">
        <v>442</v>
      </c>
      <c r="M112" s="57" t="s">
        <v>359</v>
      </c>
      <c r="N112" s="57" t="s">
        <v>360</v>
      </c>
      <c r="O112" s="57" t="s">
        <v>361</v>
      </c>
      <c r="P112" s="30">
        <v>0.75</v>
      </c>
      <c r="Q112" s="30">
        <v>0.25</v>
      </c>
      <c r="R112" s="57">
        <v>10946040102</v>
      </c>
      <c r="S112" s="57" t="s">
        <v>46</v>
      </c>
      <c r="T112" s="58">
        <v>50000000</v>
      </c>
      <c r="U112" s="59" t="s">
        <v>362</v>
      </c>
    </row>
    <row r="113" spans="1:21" s="16" customFormat="1" ht="88.5" customHeight="1" x14ac:dyDescent="0.25">
      <c r="A113" s="50" t="s">
        <v>279</v>
      </c>
      <c r="B113" s="18" t="s">
        <v>280</v>
      </c>
      <c r="C113" s="19">
        <v>17</v>
      </c>
      <c r="D113" s="19" t="s">
        <v>281</v>
      </c>
      <c r="E113" s="20">
        <v>0.97</v>
      </c>
      <c r="F113" s="20">
        <v>1</v>
      </c>
      <c r="G113" s="21" t="s">
        <v>282</v>
      </c>
      <c r="H113" s="21" t="s">
        <v>363</v>
      </c>
      <c r="I113" s="21" t="s">
        <v>364</v>
      </c>
      <c r="J113" s="20">
        <v>0.7</v>
      </c>
      <c r="K113" s="24">
        <v>1</v>
      </c>
      <c r="L113" s="77" t="s">
        <v>443</v>
      </c>
      <c r="M113" s="57" t="s">
        <v>365</v>
      </c>
      <c r="N113" s="57" t="s">
        <v>366</v>
      </c>
      <c r="O113" s="57" t="s">
        <v>367</v>
      </c>
      <c r="P113" s="30">
        <v>0.3</v>
      </c>
      <c r="Q113" s="30">
        <v>0.7</v>
      </c>
      <c r="R113" s="57">
        <v>10946040201</v>
      </c>
      <c r="S113" s="57" t="s">
        <v>46</v>
      </c>
      <c r="T113" s="58">
        <v>610731444</v>
      </c>
      <c r="U113" s="59" t="s">
        <v>330</v>
      </c>
    </row>
    <row r="114" spans="1:21" s="16" customFormat="1" ht="88.5" customHeight="1" x14ac:dyDescent="0.25">
      <c r="A114" s="50" t="s">
        <v>279</v>
      </c>
      <c r="B114" s="18" t="s">
        <v>280</v>
      </c>
      <c r="C114" s="19">
        <v>17</v>
      </c>
      <c r="D114" s="19" t="s">
        <v>281</v>
      </c>
      <c r="E114" s="20">
        <v>0.97</v>
      </c>
      <c r="F114" s="20">
        <v>1</v>
      </c>
      <c r="G114" s="21" t="s">
        <v>282</v>
      </c>
      <c r="H114" s="21" t="s">
        <v>368</v>
      </c>
      <c r="I114" s="21" t="s">
        <v>369</v>
      </c>
      <c r="J114" s="20">
        <v>0.87</v>
      </c>
      <c r="K114" s="24">
        <v>1</v>
      </c>
      <c r="L114" s="77" t="s">
        <v>444</v>
      </c>
      <c r="M114" s="57" t="s">
        <v>370</v>
      </c>
      <c r="N114" s="57" t="s">
        <v>371</v>
      </c>
      <c r="O114" s="57" t="s">
        <v>372</v>
      </c>
      <c r="P114" s="30">
        <v>0.65</v>
      </c>
      <c r="Q114" s="30">
        <f>100%-P114</f>
        <v>0.35</v>
      </c>
      <c r="R114" s="57">
        <v>10946050101</v>
      </c>
      <c r="S114" s="57" t="s">
        <v>46</v>
      </c>
      <c r="T114" s="58">
        <v>268870739</v>
      </c>
      <c r="U114" s="59" t="s">
        <v>300</v>
      </c>
    </row>
    <row r="115" spans="1:21" s="16" customFormat="1" ht="153.75" customHeight="1" x14ac:dyDescent="0.25">
      <c r="A115" s="161" t="s">
        <v>279</v>
      </c>
      <c r="B115" s="106" t="s">
        <v>280</v>
      </c>
      <c r="C115" s="107">
        <v>17</v>
      </c>
      <c r="D115" s="107" t="s">
        <v>281</v>
      </c>
      <c r="E115" s="108">
        <v>0.97</v>
      </c>
      <c r="F115" s="108">
        <v>1</v>
      </c>
      <c r="G115" s="107" t="s">
        <v>282</v>
      </c>
      <c r="H115" s="107" t="s">
        <v>373</v>
      </c>
      <c r="I115" s="107" t="s">
        <v>374</v>
      </c>
      <c r="J115" s="107">
        <v>4</v>
      </c>
      <c r="K115" s="160">
        <v>4</v>
      </c>
      <c r="L115" s="116" t="s">
        <v>83</v>
      </c>
      <c r="M115" s="113" t="s">
        <v>375</v>
      </c>
      <c r="N115" s="113" t="s">
        <v>376</v>
      </c>
      <c r="O115" s="57" t="s">
        <v>377</v>
      </c>
      <c r="P115" s="57">
        <v>0</v>
      </c>
      <c r="Q115" s="57">
        <v>1</v>
      </c>
      <c r="R115" s="57" t="s">
        <v>175</v>
      </c>
      <c r="S115" s="57" t="s">
        <v>46</v>
      </c>
      <c r="T115" s="58" t="s">
        <v>87</v>
      </c>
      <c r="U115" s="59" t="s">
        <v>378</v>
      </c>
    </row>
    <row r="116" spans="1:21" s="16" customFormat="1" ht="148.5" customHeight="1" x14ac:dyDescent="0.25">
      <c r="A116" s="161"/>
      <c r="B116" s="106"/>
      <c r="C116" s="107"/>
      <c r="D116" s="107"/>
      <c r="E116" s="108"/>
      <c r="F116" s="108"/>
      <c r="G116" s="107"/>
      <c r="H116" s="107"/>
      <c r="I116" s="107"/>
      <c r="J116" s="107"/>
      <c r="K116" s="160"/>
      <c r="L116" s="116"/>
      <c r="M116" s="113"/>
      <c r="N116" s="113"/>
      <c r="O116" s="57" t="s">
        <v>379</v>
      </c>
      <c r="P116" s="57">
        <v>1</v>
      </c>
      <c r="Q116" s="57">
        <v>1</v>
      </c>
      <c r="R116" s="57" t="s">
        <v>175</v>
      </c>
      <c r="S116" s="57" t="s">
        <v>46</v>
      </c>
      <c r="T116" s="58" t="s">
        <v>87</v>
      </c>
      <c r="U116" s="59" t="s">
        <v>378</v>
      </c>
    </row>
    <row r="117" spans="1:21" s="16" customFormat="1" ht="102.75" customHeight="1" x14ac:dyDescent="0.25">
      <c r="A117" s="161" t="s">
        <v>279</v>
      </c>
      <c r="B117" s="106" t="s">
        <v>280</v>
      </c>
      <c r="C117" s="107">
        <v>17</v>
      </c>
      <c r="D117" s="107" t="s">
        <v>281</v>
      </c>
      <c r="E117" s="108">
        <v>0.97</v>
      </c>
      <c r="F117" s="108">
        <v>1</v>
      </c>
      <c r="G117" s="107" t="s">
        <v>282</v>
      </c>
      <c r="H117" s="107" t="s">
        <v>380</v>
      </c>
      <c r="I117" s="107" t="s">
        <v>381</v>
      </c>
      <c r="J117" s="107">
        <v>1</v>
      </c>
      <c r="K117" s="160">
        <v>1</v>
      </c>
      <c r="L117" s="116" t="s">
        <v>83</v>
      </c>
      <c r="M117" s="57" t="s">
        <v>382</v>
      </c>
      <c r="N117" s="113" t="s">
        <v>383</v>
      </c>
      <c r="O117" s="57" t="s">
        <v>384</v>
      </c>
      <c r="P117" s="57">
        <v>0</v>
      </c>
      <c r="Q117" s="57">
        <v>1</v>
      </c>
      <c r="R117" s="113" t="s">
        <v>175</v>
      </c>
      <c r="S117" s="113" t="s">
        <v>46</v>
      </c>
      <c r="T117" s="114" t="s">
        <v>87</v>
      </c>
      <c r="U117" s="115" t="s">
        <v>378</v>
      </c>
    </row>
    <row r="118" spans="1:21" s="16" customFormat="1" ht="63.75" customHeight="1" thickBot="1" x14ac:dyDescent="0.3">
      <c r="A118" s="157"/>
      <c r="B118" s="122"/>
      <c r="C118" s="125"/>
      <c r="D118" s="125"/>
      <c r="E118" s="131"/>
      <c r="F118" s="131"/>
      <c r="G118" s="125"/>
      <c r="H118" s="125"/>
      <c r="I118" s="125"/>
      <c r="J118" s="125"/>
      <c r="K118" s="174"/>
      <c r="L118" s="175"/>
      <c r="M118" s="60" t="s">
        <v>385</v>
      </c>
      <c r="N118" s="164"/>
      <c r="O118" s="60" t="s">
        <v>386</v>
      </c>
      <c r="P118" s="60">
        <v>0</v>
      </c>
      <c r="Q118" s="60">
        <v>1</v>
      </c>
      <c r="R118" s="164"/>
      <c r="S118" s="164"/>
      <c r="T118" s="165"/>
      <c r="U118" s="166"/>
    </row>
    <row r="119" spans="1:21" ht="15" customHeight="1" x14ac:dyDescent="0.25">
      <c r="A119" s="167" t="s">
        <v>387</v>
      </c>
      <c r="B119" s="168"/>
      <c r="C119" s="168"/>
      <c r="D119" s="168"/>
      <c r="E119" s="168"/>
      <c r="F119" s="168"/>
      <c r="G119" s="168"/>
      <c r="H119" s="168"/>
      <c r="I119" s="168"/>
      <c r="J119" s="168"/>
      <c r="K119" s="168"/>
      <c r="L119" s="169"/>
      <c r="M119" s="169"/>
      <c r="N119" s="169"/>
      <c r="O119" s="169"/>
      <c r="P119" s="169"/>
      <c r="Q119" s="169"/>
      <c r="R119" s="169"/>
      <c r="S119" s="169"/>
      <c r="T119" s="172">
        <f>SUM(T11:T118)</f>
        <v>15988781826.809999</v>
      </c>
      <c r="U119" s="71"/>
    </row>
    <row r="120" spans="1:21" ht="15.75" thickBot="1" x14ac:dyDescent="0.3">
      <c r="A120" s="170"/>
      <c r="B120" s="171"/>
      <c r="C120" s="171"/>
      <c r="D120" s="171"/>
      <c r="E120" s="171"/>
      <c r="F120" s="171"/>
      <c r="G120" s="171"/>
      <c r="H120" s="171"/>
      <c r="I120" s="171"/>
      <c r="J120" s="171"/>
      <c r="K120" s="171"/>
      <c r="L120" s="171"/>
      <c r="M120" s="171"/>
      <c r="N120" s="171"/>
      <c r="O120" s="171"/>
      <c r="P120" s="171"/>
      <c r="Q120" s="171"/>
      <c r="R120" s="171"/>
      <c r="S120" s="171"/>
      <c r="T120" s="173"/>
      <c r="U120" s="52"/>
    </row>
    <row r="121" spans="1:21" x14ac:dyDescent="0.25">
      <c r="A121" s="3"/>
      <c r="C121" s="4"/>
      <c r="G121" s="4"/>
      <c r="I121" s="4"/>
      <c r="J121" s="4"/>
      <c r="L121" s="4"/>
      <c r="U121" s="53"/>
    </row>
    <row r="122" spans="1:21" ht="42.75" customHeight="1" x14ac:dyDescent="0.25">
      <c r="A122" s="3"/>
      <c r="C122" s="4"/>
      <c r="J122" s="162" t="s">
        <v>388</v>
      </c>
      <c r="K122" s="162"/>
      <c r="L122" s="162"/>
      <c r="M122" s="4"/>
      <c r="N122" s="4"/>
      <c r="O122" s="162" t="s">
        <v>389</v>
      </c>
      <c r="P122" s="162"/>
      <c r="Q122" s="162"/>
      <c r="R122" s="88"/>
      <c r="S122" s="88"/>
      <c r="T122" s="88"/>
      <c r="U122" s="82"/>
    </row>
    <row r="123" spans="1:21" x14ac:dyDescent="0.25">
      <c r="A123" s="3"/>
      <c r="C123" s="4"/>
      <c r="J123" s="4"/>
      <c r="L123" s="4"/>
      <c r="O123" s="4"/>
      <c r="P123" s="4"/>
      <c r="U123" s="53"/>
    </row>
    <row r="124" spans="1:21" x14ac:dyDescent="0.25">
      <c r="A124" s="3"/>
      <c r="C124" s="4"/>
      <c r="J124" s="4"/>
      <c r="L124" s="4"/>
      <c r="O124" s="4"/>
      <c r="P124" s="4"/>
      <c r="Q124" s="4"/>
      <c r="R124" s="4"/>
      <c r="S124" s="4"/>
      <c r="U124" s="54"/>
    </row>
    <row r="125" spans="1:21" x14ac:dyDescent="0.25">
      <c r="A125" s="3"/>
      <c r="C125" s="4"/>
      <c r="J125" s="4"/>
      <c r="L125" s="4"/>
      <c r="O125" s="4"/>
      <c r="P125" s="4"/>
      <c r="Q125" s="4"/>
      <c r="R125" s="4"/>
      <c r="S125" s="4"/>
      <c r="U125" s="54"/>
    </row>
    <row r="126" spans="1:21" ht="14.25" customHeight="1" thickBot="1" x14ac:dyDescent="0.3">
      <c r="A126" s="3"/>
      <c r="C126" s="4"/>
      <c r="J126" s="55"/>
      <c r="K126" s="55"/>
      <c r="L126" s="55"/>
      <c r="M126" s="62"/>
      <c r="O126" s="55"/>
      <c r="P126" s="55"/>
      <c r="Q126" s="4"/>
      <c r="R126" s="4"/>
      <c r="S126" s="4"/>
      <c r="U126" s="54"/>
    </row>
    <row r="127" spans="1:21" ht="25.5" customHeight="1" x14ac:dyDescent="0.25">
      <c r="A127" s="3"/>
      <c r="C127" s="56"/>
      <c r="J127" s="176" t="s">
        <v>445</v>
      </c>
      <c r="K127" s="176"/>
      <c r="L127" s="176"/>
      <c r="M127" s="176"/>
      <c r="O127" s="163" t="s">
        <v>447</v>
      </c>
      <c r="P127" s="163"/>
      <c r="Q127" s="163"/>
      <c r="R127" s="4"/>
      <c r="S127" s="4"/>
      <c r="U127" s="54"/>
    </row>
    <row r="128" spans="1:21" ht="15.75" x14ac:dyDescent="0.25">
      <c r="A128" s="3"/>
      <c r="C128" s="56"/>
      <c r="J128" s="4" t="s">
        <v>390</v>
      </c>
      <c r="L128" s="4"/>
      <c r="O128" s="4" t="s">
        <v>446</v>
      </c>
      <c r="Q128" s="4"/>
      <c r="R128" s="4"/>
      <c r="S128" s="4"/>
      <c r="U128" s="54"/>
    </row>
    <row r="129" spans="1:21" x14ac:dyDescent="0.25">
      <c r="A129" s="3"/>
      <c r="C129" s="4"/>
      <c r="G129" s="4"/>
      <c r="I129" s="4"/>
      <c r="J129" s="4"/>
      <c r="L129" s="4"/>
      <c r="N129" s="4"/>
      <c r="O129" s="4"/>
      <c r="P129" s="4"/>
      <c r="Q129" s="4"/>
      <c r="R129" s="4"/>
      <c r="S129" s="4"/>
      <c r="U129" s="54"/>
    </row>
    <row r="130" spans="1:21" x14ac:dyDescent="0.25">
      <c r="A130" s="3"/>
      <c r="C130" s="4"/>
      <c r="G130" s="4"/>
      <c r="I130" s="4"/>
      <c r="J130" s="4"/>
      <c r="L130" s="4"/>
      <c r="N130" s="4"/>
      <c r="O130" s="4"/>
      <c r="P130" s="4"/>
      <c r="Q130" s="4"/>
      <c r="R130" s="4"/>
      <c r="S130" s="4"/>
      <c r="U130" s="54"/>
    </row>
    <row r="131" spans="1:21" ht="31.5" customHeight="1" thickBot="1" x14ac:dyDescent="0.3">
      <c r="A131" s="83" t="s">
        <v>391</v>
      </c>
      <c r="B131" s="89"/>
      <c r="C131" s="89"/>
      <c r="D131" s="89"/>
      <c r="E131" s="89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89"/>
      <c r="Q131" s="89"/>
      <c r="R131" s="89"/>
      <c r="S131" s="89"/>
      <c r="T131" s="89"/>
      <c r="U131" s="84"/>
    </row>
    <row r="135" spans="1:21" x14ac:dyDescent="0.25">
      <c r="O135" s="61"/>
    </row>
  </sheetData>
  <mergeCells count="339">
    <mergeCell ref="J122:L122"/>
    <mergeCell ref="O122:Q122"/>
    <mergeCell ref="R122:U122"/>
    <mergeCell ref="O127:Q127"/>
    <mergeCell ref="A131:U131"/>
    <mergeCell ref="R117:R118"/>
    <mergeCell ref="S117:S118"/>
    <mergeCell ref="T117:T118"/>
    <mergeCell ref="U117:U118"/>
    <mergeCell ref="A119:S120"/>
    <mergeCell ref="T119:T120"/>
    <mergeCell ref="H117:H118"/>
    <mergeCell ref="I117:I118"/>
    <mergeCell ref="J117:J118"/>
    <mergeCell ref="K117:K118"/>
    <mergeCell ref="L117:L118"/>
    <mergeCell ref="N117:N118"/>
    <mergeCell ref="J127:M127"/>
    <mergeCell ref="M115:M116"/>
    <mergeCell ref="N115:N116"/>
    <mergeCell ref="A117:A118"/>
    <mergeCell ref="B117:B118"/>
    <mergeCell ref="C117:C118"/>
    <mergeCell ref="D117:D118"/>
    <mergeCell ref="E117:E118"/>
    <mergeCell ref="F117:F118"/>
    <mergeCell ref="G117:G118"/>
    <mergeCell ref="F115:F116"/>
    <mergeCell ref="G115:G116"/>
    <mergeCell ref="H115:H116"/>
    <mergeCell ref="I115:I116"/>
    <mergeCell ref="J115:J116"/>
    <mergeCell ref="K115:K116"/>
    <mergeCell ref="A108:A112"/>
    <mergeCell ref="B108:B112"/>
    <mergeCell ref="C108:C112"/>
    <mergeCell ref="D108:D112"/>
    <mergeCell ref="E108:E112"/>
    <mergeCell ref="F108:F112"/>
    <mergeCell ref="L115:L116"/>
    <mergeCell ref="A115:A116"/>
    <mergeCell ref="B115:B116"/>
    <mergeCell ref="C115:C116"/>
    <mergeCell ref="D115:D116"/>
    <mergeCell ref="E115:E116"/>
    <mergeCell ref="G108:G112"/>
    <mergeCell ref="H108:H112"/>
    <mergeCell ref="I108:I112"/>
    <mergeCell ref="J108:J112"/>
    <mergeCell ref="S106:S107"/>
    <mergeCell ref="T106:T107"/>
    <mergeCell ref="M108:M111"/>
    <mergeCell ref="N108:N110"/>
    <mergeCell ref="R108:R111"/>
    <mergeCell ref="S108:S111"/>
    <mergeCell ref="T108:T111"/>
    <mergeCell ref="K108:K112"/>
    <mergeCell ref="L108:L111"/>
    <mergeCell ref="N104:N105"/>
    <mergeCell ref="S96:S103"/>
    <mergeCell ref="T96:T103"/>
    <mergeCell ref="A104:A106"/>
    <mergeCell ref="B104:B106"/>
    <mergeCell ref="C104:C106"/>
    <mergeCell ref="D104:D106"/>
    <mergeCell ref="E104:E106"/>
    <mergeCell ref="F104:F106"/>
    <mergeCell ref="G104:G106"/>
    <mergeCell ref="H104:H106"/>
    <mergeCell ref="J96:J103"/>
    <mergeCell ref="K96:K103"/>
    <mergeCell ref="L96:L103"/>
    <mergeCell ref="M96:M103"/>
    <mergeCell ref="N96:N103"/>
    <mergeCell ref="R96:R103"/>
    <mergeCell ref="R104:R105"/>
    <mergeCell ref="S104:S105"/>
    <mergeCell ref="T104:T105"/>
    <mergeCell ref="L106:L107"/>
    <mergeCell ref="M106:M107"/>
    <mergeCell ref="N106:N107"/>
    <mergeCell ref="R106:R107"/>
    <mergeCell ref="A81:A94"/>
    <mergeCell ref="B81:B94"/>
    <mergeCell ref="C81:C94"/>
    <mergeCell ref="D81:D94"/>
    <mergeCell ref="I104:I106"/>
    <mergeCell ref="J104:J106"/>
    <mergeCell ref="K104:K106"/>
    <mergeCell ref="L104:L105"/>
    <mergeCell ref="M104:M105"/>
    <mergeCell ref="A77:A80"/>
    <mergeCell ref="B77:B80"/>
    <mergeCell ref="C77:C80"/>
    <mergeCell ref="D77:D80"/>
    <mergeCell ref="E77:E80"/>
    <mergeCell ref="F77:F80"/>
    <mergeCell ref="N91:N94"/>
    <mergeCell ref="A96:A103"/>
    <mergeCell ref="B96:B103"/>
    <mergeCell ref="C96:C103"/>
    <mergeCell ref="D96:D103"/>
    <mergeCell ref="E96:E103"/>
    <mergeCell ref="F96:F103"/>
    <mergeCell ref="G96:G103"/>
    <mergeCell ref="H96:H103"/>
    <mergeCell ref="I96:I103"/>
    <mergeCell ref="J81:J94"/>
    <mergeCell ref="K81:K94"/>
    <mergeCell ref="L83:L85"/>
    <mergeCell ref="M83:M85"/>
    <mergeCell ref="N83:N85"/>
    <mergeCell ref="L89:L90"/>
    <mergeCell ref="M89:M90"/>
    <mergeCell ref="N89:N90"/>
    <mergeCell ref="E81:E94"/>
    <mergeCell ref="F81:F94"/>
    <mergeCell ref="G81:G94"/>
    <mergeCell ref="H81:H94"/>
    <mergeCell ref="I81:I94"/>
    <mergeCell ref="M77:M78"/>
    <mergeCell ref="N77:N78"/>
    <mergeCell ref="R77:R78"/>
    <mergeCell ref="S77:S78"/>
    <mergeCell ref="G77:G80"/>
    <mergeCell ref="H77:H80"/>
    <mergeCell ref="I77:I80"/>
    <mergeCell ref="J77:J80"/>
    <mergeCell ref="K77:K80"/>
    <mergeCell ref="L91:L94"/>
    <mergeCell ref="M91:M94"/>
    <mergeCell ref="T77:T78"/>
    <mergeCell ref="L79:L80"/>
    <mergeCell ref="M79:M80"/>
    <mergeCell ref="N79:N80"/>
    <mergeCell ref="R79:R80"/>
    <mergeCell ref="S79:S80"/>
    <mergeCell ref="L77:L78"/>
    <mergeCell ref="T79:T80"/>
    <mergeCell ref="L75:L76"/>
    <mergeCell ref="M75:M76"/>
    <mergeCell ref="N75:N76"/>
    <mergeCell ref="R75:R76"/>
    <mergeCell ref="S75:S76"/>
    <mergeCell ref="T75:T76"/>
    <mergeCell ref="L72:L73"/>
    <mergeCell ref="M72:M73"/>
    <mergeCell ref="N72:N73"/>
    <mergeCell ref="R72:R73"/>
    <mergeCell ref="S72:S73"/>
    <mergeCell ref="T72:T73"/>
    <mergeCell ref="L65:L71"/>
    <mergeCell ref="M65:M71"/>
    <mergeCell ref="N65:N71"/>
    <mergeCell ref="R65:R71"/>
    <mergeCell ref="S65:S71"/>
    <mergeCell ref="T65:T71"/>
    <mergeCell ref="L57:L59"/>
    <mergeCell ref="M57:M59"/>
    <mergeCell ref="N57:N59"/>
    <mergeCell ref="R57:R59"/>
    <mergeCell ref="S57:S59"/>
    <mergeCell ref="T57:T59"/>
    <mergeCell ref="F56:F76"/>
    <mergeCell ref="G56:G76"/>
    <mergeCell ref="H56:H76"/>
    <mergeCell ref="I56:I76"/>
    <mergeCell ref="J56:J76"/>
    <mergeCell ref="K56:K76"/>
    <mergeCell ref="L63:L64"/>
    <mergeCell ref="M63:M64"/>
    <mergeCell ref="N63:N64"/>
    <mergeCell ref="R63:R64"/>
    <mergeCell ref="S63:S64"/>
    <mergeCell ref="T63:T64"/>
    <mergeCell ref="L60:L62"/>
    <mergeCell ref="M60:M62"/>
    <mergeCell ref="N60:N62"/>
    <mergeCell ref="R60:R62"/>
    <mergeCell ref="S60:S62"/>
    <mergeCell ref="T60:T62"/>
    <mergeCell ref="G54:G55"/>
    <mergeCell ref="H54:H55"/>
    <mergeCell ref="I54:I55"/>
    <mergeCell ref="J54:J55"/>
    <mergeCell ref="K54:K55"/>
    <mergeCell ref="F54:F55"/>
    <mergeCell ref="A56:A76"/>
    <mergeCell ref="B56:B76"/>
    <mergeCell ref="C56:C76"/>
    <mergeCell ref="D56:D76"/>
    <mergeCell ref="E56:E76"/>
    <mergeCell ref="A54:A55"/>
    <mergeCell ref="B54:B55"/>
    <mergeCell ref="C54:C55"/>
    <mergeCell ref="D54:D55"/>
    <mergeCell ref="E54:E55"/>
    <mergeCell ref="N49:N53"/>
    <mergeCell ref="R49:R53"/>
    <mergeCell ref="S49:S53"/>
    <mergeCell ref="T49:T53"/>
    <mergeCell ref="F49:F53"/>
    <mergeCell ref="G49:G53"/>
    <mergeCell ref="H49:H53"/>
    <mergeCell ref="I49:I53"/>
    <mergeCell ref="J49:J53"/>
    <mergeCell ref="K49:K53"/>
    <mergeCell ref="M40:M43"/>
    <mergeCell ref="N40:N43"/>
    <mergeCell ref="R40:R43"/>
    <mergeCell ref="S40:S43"/>
    <mergeCell ref="T40:T43"/>
    <mergeCell ref="A49:A53"/>
    <mergeCell ref="B49:B53"/>
    <mergeCell ref="C49:C53"/>
    <mergeCell ref="D49:D53"/>
    <mergeCell ref="E49:E53"/>
    <mergeCell ref="G40:G48"/>
    <mergeCell ref="H40:H48"/>
    <mergeCell ref="I40:I48"/>
    <mergeCell ref="J40:J48"/>
    <mergeCell ref="K40:K48"/>
    <mergeCell ref="L40:L43"/>
    <mergeCell ref="A40:A48"/>
    <mergeCell ref="B40:B48"/>
    <mergeCell ref="C40:C48"/>
    <mergeCell ref="D40:D48"/>
    <mergeCell ref="E40:E48"/>
    <mergeCell ref="F40:F48"/>
    <mergeCell ref="L49:L53"/>
    <mergeCell ref="M49:M53"/>
    <mergeCell ref="N32:N33"/>
    <mergeCell ref="R32:R33"/>
    <mergeCell ref="S32:S33"/>
    <mergeCell ref="T32:T33"/>
    <mergeCell ref="F32:F33"/>
    <mergeCell ref="G32:G33"/>
    <mergeCell ref="H32:H33"/>
    <mergeCell ref="I32:I33"/>
    <mergeCell ref="J32:J33"/>
    <mergeCell ref="K32:K33"/>
    <mergeCell ref="M30:M31"/>
    <mergeCell ref="N30:N31"/>
    <mergeCell ref="R30:R31"/>
    <mergeCell ref="S30:S31"/>
    <mergeCell ref="T30:T31"/>
    <mergeCell ref="A32:A33"/>
    <mergeCell ref="B32:B33"/>
    <mergeCell ref="C32:C33"/>
    <mergeCell ref="D32:D33"/>
    <mergeCell ref="E32:E33"/>
    <mergeCell ref="G30:G31"/>
    <mergeCell ref="H30:H31"/>
    <mergeCell ref="I30:I31"/>
    <mergeCell ref="J30:J31"/>
    <mergeCell ref="K30:K31"/>
    <mergeCell ref="L30:L31"/>
    <mergeCell ref="A30:A31"/>
    <mergeCell ref="B30:B31"/>
    <mergeCell ref="C30:C31"/>
    <mergeCell ref="D30:D31"/>
    <mergeCell ref="E30:E31"/>
    <mergeCell ref="F30:F31"/>
    <mergeCell ref="L32:L33"/>
    <mergeCell ref="M32:M33"/>
    <mergeCell ref="N25:N27"/>
    <mergeCell ref="R25:R27"/>
    <mergeCell ref="S25:S27"/>
    <mergeCell ref="T25:T27"/>
    <mergeCell ref="F24:F29"/>
    <mergeCell ref="G24:G29"/>
    <mergeCell ref="H24:H29"/>
    <mergeCell ref="I24:I29"/>
    <mergeCell ref="J24:J29"/>
    <mergeCell ref="K24:K29"/>
    <mergeCell ref="J18:J19"/>
    <mergeCell ref="K18:K19"/>
    <mergeCell ref="A24:A29"/>
    <mergeCell ref="B24:B29"/>
    <mergeCell ref="C24:C29"/>
    <mergeCell ref="D24:D29"/>
    <mergeCell ref="E24:E29"/>
    <mergeCell ref="L25:L27"/>
    <mergeCell ref="M25:M27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R13:R14"/>
    <mergeCell ref="S13:S14"/>
    <mergeCell ref="T13:T14"/>
    <mergeCell ref="U13:U14"/>
    <mergeCell ref="L16:L17"/>
    <mergeCell ref="M16:M17"/>
    <mergeCell ref="N16:N17"/>
    <mergeCell ref="O16:O17"/>
    <mergeCell ref="P16:P17"/>
    <mergeCell ref="Q16:Q17"/>
    <mergeCell ref="R16:R17"/>
    <mergeCell ref="S16:S17"/>
    <mergeCell ref="T16:T17"/>
    <mergeCell ref="U16:U17"/>
    <mergeCell ref="M13:M14"/>
    <mergeCell ref="N13:N14"/>
    <mergeCell ref="L13:L14"/>
    <mergeCell ref="H9:H10"/>
    <mergeCell ref="I9:K9"/>
    <mergeCell ref="A13:A14"/>
    <mergeCell ref="B13:B14"/>
    <mergeCell ref="C13:C14"/>
    <mergeCell ref="D13:D14"/>
    <mergeCell ref="E13:E14"/>
    <mergeCell ref="F13:F14"/>
    <mergeCell ref="G13:G14"/>
    <mergeCell ref="H13:H14"/>
    <mergeCell ref="A9:A10"/>
    <mergeCell ref="B9:B10"/>
    <mergeCell ref="C9:C10"/>
    <mergeCell ref="D9:F9"/>
    <mergeCell ref="G9:G10"/>
    <mergeCell ref="I13:I14"/>
    <mergeCell ref="J13:J14"/>
    <mergeCell ref="K13:K14"/>
    <mergeCell ref="A1:B4"/>
    <mergeCell ref="C1:T1"/>
    <mergeCell ref="C3:T3"/>
    <mergeCell ref="C4:T4"/>
    <mergeCell ref="A6:K6"/>
    <mergeCell ref="L6:U6"/>
    <mergeCell ref="A7:G7"/>
    <mergeCell ref="A8:K8"/>
    <mergeCell ref="L8:N8"/>
    <mergeCell ref="O8:Q8"/>
    <mergeCell ref="R8:T8"/>
  </mergeCells>
  <pageMargins left="0.31496062992125984" right="0.31496062992125984" top="0.74803149606299213" bottom="0.74803149606299213" header="0.31496062992125984" footer="0.31496062992125984"/>
  <pageSetup paperSize="5" scale="3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4.5 PLAN DE ACCION PRELIMINAR </vt:lpstr>
      <vt:lpstr>'4.5 PLAN DE ACCION PRELIMINAR 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Dirección de PLaneación Corporativa</dc:creator>
  <cp:lastModifiedBy>PLANEACION</cp:lastModifiedBy>
  <cp:lastPrinted>2020-10-23T20:34:16Z</cp:lastPrinted>
  <dcterms:created xsi:type="dcterms:W3CDTF">2020-10-21T18:40:24Z</dcterms:created>
  <dcterms:modified xsi:type="dcterms:W3CDTF">2020-10-23T20:34:32Z</dcterms:modified>
</cp:coreProperties>
</file>