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6672" tabRatio="493" activeTab="0"/>
  </bookViews>
  <sheets>
    <sheet name="PLAN DE ACCION" sheetId="1" r:id="rId1"/>
    <sheet name="Hoja1" sheetId="2" r:id="rId2"/>
  </sheets>
  <definedNames>
    <definedName name="_xlnm.Print_Area" localSheetId="0">'PLAN DE ACCION'!$A$1:$AB$68</definedName>
    <definedName name="_xlnm.Print_Titles" localSheetId="0">'PLAN DE ACCION'!$1:$10</definedName>
  </definedNames>
  <calcPr fullCalcOnLoad="1"/>
</workbook>
</file>

<file path=xl/sharedStrings.xml><?xml version="1.0" encoding="utf-8"?>
<sst xmlns="http://schemas.openxmlformats.org/spreadsheetml/2006/main" count="517" uniqueCount="293">
  <si>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</si>
  <si>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</si>
  <si>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</si>
  <si>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</si>
  <si>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</si>
  <si>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</si>
  <si>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</si>
  <si>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</si>
  <si>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</si>
  <si>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</si>
  <si>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</si>
  <si>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</si>
  <si>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</si>
  <si>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</si>
  <si>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</si>
  <si>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</si>
  <si>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</si>
  <si>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</si>
  <si>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</si>
  <si>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</si>
  <si>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</si>
  <si>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</si>
  <si>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</si>
  <si>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</si>
  <si>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</si>
  <si>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</si>
  <si>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</si>
  <si>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</si>
  <si>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</si>
  <si>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</si>
  <si>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</si>
  <si>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</si>
  <si>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</si>
  <si>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Justicia y del derecho</t>
  </si>
  <si>
    <t>1, 5, 10, 11</t>
  </si>
  <si>
    <t>índice de violaciones a dd.hh</t>
  </si>
  <si>
    <t>S.D.</t>
  </si>
  <si>
    <t>Promoción al acceso a la justicia</t>
  </si>
  <si>
    <t>Centros de Convivencia Ciudadana en operación</t>
  </si>
  <si>
    <t>personas privadas de la libertad en condiciones dignas y de respeto de sus derechos humanos</t>
  </si>
  <si>
    <t>Sistema penitenciario y carcelario en el marco de los derechos humanos</t>
  </si>
  <si>
    <t xml:space="preserve">Apoyo penitenciario y carcelario. </t>
  </si>
  <si>
    <t xml:space="preserve">Número de establecimientos penitenciarios y carcelarios apoyados. </t>
  </si>
  <si>
    <t>Salud y protección social</t>
  </si>
  <si>
    <t>3, 11</t>
  </si>
  <si>
    <t>Incremento del estandar en el bienestar animal</t>
  </si>
  <si>
    <t>Inspección, vigilancia y control</t>
  </si>
  <si>
    <t xml:space="preserve">Servicio de asistencia técnica en inspección, vigilancia y control: En la Relación Amigable con nuestros animales </t>
  </si>
  <si>
    <t>Asistencias técnica en Inspección, Vigilancia y Control realizadas</t>
  </si>
  <si>
    <t>Inclusión social</t>
  </si>
  <si>
    <t>1, 5, 10</t>
  </si>
  <si>
    <t xml:space="preserve">víctimas que han superado la condición de vulnerabilidad </t>
  </si>
  <si>
    <t>Atención, asistencia y reparación integral a las víctimas (Plan de Acción Territorial)</t>
  </si>
  <si>
    <t>Solicitudes tramitadas (porcentaje)</t>
  </si>
  <si>
    <t xml:space="preserve">Punto de atención a víctimas  </t>
  </si>
  <si>
    <t>Punto de atención a víctimas adecuado y dotado</t>
  </si>
  <si>
    <t>Servicio de ayuda y atención humanitaria (emergencia, transporte)</t>
  </si>
  <si>
    <t>Personas victimas con atención humanitaria inmediata (porcentaje)</t>
  </si>
  <si>
    <t xml:space="preserve">Servicios de caracterización a victimas </t>
  </si>
  <si>
    <t xml:space="preserve">Núcleos familiares caracterizados </t>
  </si>
  <si>
    <t xml:space="preserve">Servicio de asistencia técnica para la participación de las víctimas </t>
  </si>
  <si>
    <t>Mesas de participación en funcionamiento</t>
  </si>
  <si>
    <t>Servicios de implementaciónde medidas de satisfacción y acompañamiento a las víctimas del conflicto armado</t>
  </si>
  <si>
    <t>Victimas con acompañamiento diferencial en el marco del proceso de reparación integral individual</t>
  </si>
  <si>
    <t>Sin LB</t>
  </si>
  <si>
    <t>Servicios de divulgación de tematicas de memoria histórica</t>
  </si>
  <si>
    <t xml:space="preserve"> Eventos realizados</t>
  </si>
  <si>
    <t>1, 3, 5, 10, 11, 16, 17</t>
  </si>
  <si>
    <t>índice de pobreza multidimensional (IPM)</t>
  </si>
  <si>
    <t>Inclusión social y productiva para la población en situación de vulnerabilidad - Victimas</t>
  </si>
  <si>
    <t>Servicio de asistencia técnica para el emprendimiento - Victimas</t>
  </si>
  <si>
    <t>Proyectos productivos formulados para población victimas del desplazamiento forzado</t>
  </si>
  <si>
    <t>INSTITUCIONAL Y GOBIERNO: "Servir y hacer las cosas bien"</t>
  </si>
  <si>
    <t>Gobierno Territorial</t>
  </si>
  <si>
    <t>1, 11 , 13</t>
  </si>
  <si>
    <t>tasa de personas afectadas a causa de eventos recurrentes</t>
  </si>
  <si>
    <t>Prevención y atención de desastres y emergencias.</t>
  </si>
  <si>
    <t xml:space="preserve">Fortalecimiento Institucional de la Gestión del Riesgo de Desastres - </t>
  </si>
  <si>
    <t xml:space="preserve">Porcentaje de mejoramiento y dotación de la sala de crisis </t>
  </si>
  <si>
    <t>Servicios de implementación del plan de gestión del riesgo de desastres y estrategia para la respuesta a emergencias</t>
  </si>
  <si>
    <t>Plan de gestión del riesgo de desastres y estrategia para la respuesta a emergencias implementados</t>
  </si>
  <si>
    <t>Proyectos presentados para fortalecer el Fondo Municipal de Gestión del Riesgo de Desastres.</t>
  </si>
  <si>
    <t>Servicio de atención a emergencias y desastres</t>
  </si>
  <si>
    <t>Emergencias y desastres atendidas</t>
  </si>
  <si>
    <t>Servicio de educación informal</t>
  </si>
  <si>
    <t>Personas capacitadas</t>
  </si>
  <si>
    <t>Reducción del Riesgo de Desastres -</t>
  </si>
  <si>
    <t xml:space="preserve">Creación y dotación de brigadas barriales de emergencia. </t>
  </si>
  <si>
    <t>tasa de bomberos por habitante</t>
  </si>
  <si>
    <t xml:space="preserve">Fortalecimiento institucional y operativo de los Bomberos </t>
  </si>
  <si>
    <t xml:space="preserve">Servicio de fortalecimiento a Cuerpos de Bomberos </t>
  </si>
  <si>
    <t>Cuerpos de bomberos con equipos especializados para la atención de emergencias</t>
  </si>
  <si>
    <t xml:space="preserve">Servicio de asistencia técnica y administrativa de los cuerpos de bomberos </t>
  </si>
  <si>
    <t>Número de cuerpos de bomberos asistidos técnica y administrativamente.</t>
  </si>
  <si>
    <t xml:space="preserve">Capacitaciones realizadas </t>
  </si>
  <si>
    <t>1, 5, 10, 11, 16</t>
  </si>
  <si>
    <t>índice de convivencia ciudadana</t>
  </si>
  <si>
    <t>Fortalecimiento de la convivencia y la seguridad ciudadana</t>
  </si>
  <si>
    <t>Servicio de promoción de convivencia en el adecuado uso del espacio público con la venta informal.</t>
  </si>
  <si>
    <t>Número de planes de recuperación y organización del Espacio Público con la venta informal.</t>
  </si>
  <si>
    <t xml:space="preserve">Fortalecimiento y Operación de las Comisarías de Familia </t>
  </si>
  <si>
    <t>Número mínimo de eventos de comisarías realizados (Comisarías en Casa).</t>
  </si>
  <si>
    <t xml:space="preserve">Número mínimo de actividades de fortalecimiento familiar y rescate de valores realizadas con núcleos familiares </t>
  </si>
  <si>
    <t xml:space="preserve">Número de instituciones educativas con jornadas de prevención al uso y consumo de sustancias psicoáctivas, maltrato infantíl, maltrato escolar y abuso sexual. </t>
  </si>
  <si>
    <t>Preservación de la convivencia, el orden público y la seguridad ciudadana.</t>
  </si>
  <si>
    <t xml:space="preserve">Campañas institucionales de cultura ciudadana </t>
  </si>
  <si>
    <t xml:space="preserve">Inspecciones de policía, corregiduría y casa de justicia fortalecidas. </t>
  </si>
  <si>
    <t>índice de goce efectivo del derecho</t>
  </si>
  <si>
    <t>Fortalecimiento institucional a los procesos organizativos de concertación; garantía, prevención y respeto de los derechos humanos como fundamentos para la paz</t>
  </si>
  <si>
    <t>Servicio de promoción de derechos de las comunidades étnicas</t>
  </si>
  <si>
    <t>Iniciativas de promoción de derechos implementada</t>
  </si>
  <si>
    <t>Servicio de asistencia técnica</t>
  </si>
  <si>
    <t xml:space="preserve">Asistencias técnicas realizadas: En la protección a líderes y liderezas sociales, servidores públicos y defensores de Derechos Humanos. </t>
  </si>
  <si>
    <t>Promoción, protección y defensa de los Derechos Humanos y el Derecho Internacional Humanitario</t>
  </si>
  <si>
    <t>Servicio de asistencia técnica para atención, orientación y asesoría en materia de Derechos Humanos, el Derecho Internacional Humanitario y en escenarios de paz</t>
  </si>
  <si>
    <t>Jornadas de orientación y acompañamiento realizadas sobre DDHH y DIH</t>
  </si>
  <si>
    <t>Reintegración de personas y grupos alzados en armas desde el Sector Presidencia</t>
  </si>
  <si>
    <t>Servicios de divulgación sobre reintegración/reincorporación, convivencia y reconciliación</t>
  </si>
  <si>
    <t>Jornadas de sensibilización realizadas</t>
  </si>
  <si>
    <t>Participación ciudadana y política y respeto por los derechos humanos y diversidad de creencias</t>
  </si>
  <si>
    <t>Servicio de promoción a la participación ciudadana</t>
  </si>
  <si>
    <t>Ambiente regulatorio y económico para la competencia y la actividad empresarial</t>
  </si>
  <si>
    <t>Servicios de protección al consumidor dentro de las competencias de la Superintendencia de Industria y Comercio</t>
  </si>
  <si>
    <t xml:space="preserve">Visitas realizadas de competencia de la Superintendencia de Industria y Comercio en materia de protección al consumidor </t>
  </si>
  <si>
    <t>Fortalecimiento a la gobernabilidad territorial para la seguridad, convivencia ciudadana, paz y post-conflicto</t>
  </si>
  <si>
    <t xml:space="preserve">Servicio de vigilancia comunitaria. </t>
  </si>
  <si>
    <t xml:space="preserve">Redes de apoyo ciudadano creadas </t>
  </si>
  <si>
    <t xml:space="preserve">Modelo Integral de Seguridad y Convivencia Ciudadana. PISCC </t>
  </si>
  <si>
    <t xml:space="preserve">Número de Actualizaciones del PISCC (Plan Integral de Seguridad y Convivencia Ciudadana). </t>
  </si>
  <si>
    <t>CONSTRUCCIÓN DE CENTRO DE CONVIVENCIA CIUDADANA</t>
  </si>
  <si>
    <t>APOYO A ESTABLECIMIENTOS DE RECLUSIÓN</t>
  </si>
  <si>
    <t>PREVENCIÓN Y CONVIVENCIA CON NUESTROS ANIMALES</t>
  </si>
  <si>
    <t>FORTALECIMIENTO INSTITUCIONAL DE LA ACTIVIDAD DE LA GESTIÓN DEL RIESGO DE DESASTRES.</t>
  </si>
  <si>
    <t>FORTALECIMIENTO INSTITUCIONAL DE LA ACTIVIDAD BOMBERIL</t>
  </si>
  <si>
    <t>CULTURIZANDO LA VENTA INFORMAL EN EL ESPACIO PÚBLICO</t>
  </si>
  <si>
    <t>FORTALECIMIENTO OPERACIONAL DE LAS COMISARIAS DE FAMILIA</t>
  </si>
  <si>
    <t>FOMENTANDO LA CULTURA CIUDADANA PARA DISMINUIR LA AFECTACIÓN DE LA CONVIVENCIA.</t>
  </si>
  <si>
    <t>GOBERNABILIDAD CULTURAL Y PLURIÉTNICA CON IGUALDAD SOCIAL</t>
  </si>
  <si>
    <t>CULTURA DE PAZ Y PROMOCIÓN DE LOS DERECHOS HUMANOS</t>
  </si>
  <si>
    <t>GENERANDO CULTURA EN DERECHOS Y DEBERES PARA LA PROTECCION DEL CONSUMIDOR</t>
  </si>
  <si>
    <t>VIGILANCIA Y SEGURIDAD CIUDADANA</t>
  </si>
  <si>
    <t>FORTALECIMIENTO DE LAS ACCIONES PREVENTIVAS PARA GARANTIZAR LA SEGURIDAD Y CONVIVENCIA CIUDADANA</t>
  </si>
  <si>
    <t>Servicio de educación informal teórico-practico en atención de emergencias bomberiles.</t>
  </si>
  <si>
    <t>Ingresos Corrientes de Destinación Específica - ICDE</t>
  </si>
  <si>
    <t>SECRETARÍA DE GOBIERNO Y CONVIVENCIA</t>
  </si>
  <si>
    <t>Ingresos Corrientes de Libre Destinación - ICLD / SGP Propósito General</t>
  </si>
  <si>
    <t xml:space="preserve">Generar condiciones para el cuidado y bienestar de los animales, evitando 
causarles cualquier sufrimiento innecesario y promover acciones humanas basadas en el respeto a las demás especies y propender por su desarrollo natural
</t>
  </si>
  <si>
    <t xml:space="preserve">Incluir las estrategias, metas y objetivos que permitan la realización del Enfoque Basado en Derechos Humanos-EBDH en el Plan de Desarrollo, conforme a la política pública nacional., Elaborar el plan municipal de prevención y protección de DDHH  </t>
  </si>
  <si>
    <t>Promover la Inclusión Social de las Minorías étnicas en el Municipio de Armenia</t>
  </si>
  <si>
    <t>Fortalecer el funcionamiento y gestión de las comisarías de familia</t>
  </si>
  <si>
    <t>Fortalecer la Operatividad de la Actividad de Gestión del Riesgo de Desastres, para Acompañar y atender la población afectada por emergencias y desastres, Identificando escenarios de riesgo y  Fomentado una  cultura de la prevención, mitigación y reacción ante los mismos.</t>
  </si>
  <si>
    <t>Realizar diagnóstico de la Infraestructura locativa y de los implementos necesarios para el funcionamiento operativo de la sala de crisis.</t>
  </si>
  <si>
    <t>Propuesta presentada como anteproyecto para fortalecer el Fondo Municipal de Gestión del Riesgo de Desastres.</t>
  </si>
  <si>
    <t>Actividades realizadas con núcleos familiares para el rescate de valores y el fortalecimiento de las mismas.</t>
  </si>
  <si>
    <t xml:space="preserve">Actualizaciones del PISCC (Plan Integral de Seguridad y Convivencia Ciudadana). </t>
  </si>
  <si>
    <t xml:space="preserve"> Ingresos Corrientes de Libre Destinación - ICLD /SGP Propósito General</t>
  </si>
  <si>
    <t>Actualización de la Caracterización poblacional indígena</t>
  </si>
  <si>
    <t>JOSÉ MANUEL RIOS MORALES</t>
  </si>
  <si>
    <t>JAVIER RAMÍREZ MEJÍA</t>
  </si>
  <si>
    <t>Apoyar y fortalecer a los organismos de seguridad de  acuerdo a las directrices/aprobaciones del comité de Orden Publico y contribuir a la elaboración de planes sectoriales</t>
  </si>
  <si>
    <t>Brindar garantías de seguridad y convivencia a la comuniad del sector centro de la ciudad</t>
  </si>
  <si>
    <r>
      <t xml:space="preserve">Formulación, aprobación y ejecución de las políticas públicas de libertad e igualdad religiosa, culto y conciencia , </t>
    </r>
    <r>
      <rPr>
        <sz val="10"/>
        <rFont val="Arial"/>
        <family val="2"/>
      </rPr>
      <t>y política de cultura ciudadana.</t>
    </r>
  </si>
  <si>
    <t>Actividades de prevención al uso y consumo de sustancias psicoáctivas, maltrato infantíl, maltrato escolar y abuso sexual, realizadas en Instituciones Educativas.</t>
  </si>
  <si>
    <t>Elaborar la formulación preliminar de la política pública de libertad e igualdad religiosa, culto y conciencia.</t>
  </si>
  <si>
    <t xml:space="preserve">Visitas de seguimiento a población desplazada que declara y cuenta con red de apoyo familiar </t>
  </si>
  <si>
    <t xml:space="preserve">Actividades de orientación, integración y/o atención a personas y familias que se encuentran en el hogar de paso </t>
  </si>
  <si>
    <t xml:space="preserve">Actividades de inclusión social y paz </t>
  </si>
  <si>
    <t xml:space="preserve">Apoyo a la gestión de proyectos productivos para la población víctima </t>
  </si>
  <si>
    <t>Actualización del Plan de Contingencia</t>
  </si>
  <si>
    <t>Punto de atención a víctimas fortalecido</t>
  </si>
  <si>
    <t>1,5,10</t>
  </si>
  <si>
    <t>Servicio de orientación y comunicación a las víctimas - Servicios de atención, gestión para la promoción, prevención de derechos, divulgación de temáticas de memoria histórica y gestión del riesgo en temas de problemáticas sociales desde las víctimas (consumo de SPA, embarazo adolescente, suicidio, violencia, vulneración de derechos, acompañamiento comunitario a los hogares en riesgo de desplazamiento, retornados o reubicados, asistencia técnica para la participación de orientación y comunicación a las víctimas) Gestión del Plan Integral de P y P a violaciones de derechos humanos, plan de prevención, protección, atención, asistencia y reparación integral a las víctimas del conflicto armado, plan de contingencia.</t>
  </si>
  <si>
    <t>IMPLEMENTACIÓN DE ACCIONES PARA UNA ARMENIA HUMANITARIA</t>
  </si>
  <si>
    <t>Actividades realizadas para el cumplimiento del fallo de tutela 2020074.</t>
  </si>
  <si>
    <t>Peritazgos y operativos de vigilancia y control para la protección animal realizados.</t>
  </si>
  <si>
    <t xml:space="preserve">Mesas de participación realizadas </t>
  </si>
  <si>
    <t>Fortalecer la operatividad y prestación del servicio a la comunidad, con la construcción del Centro de Convivencia Ciudadana.</t>
  </si>
  <si>
    <t xml:space="preserve">Mesas de trabajo para artícular el proyecto Construcción del Centro de Convivencia Ciudadana. </t>
  </si>
  <si>
    <t>Apoyar los centros de reclusión y/o carcelarios del Municipio de Armenia, (incluido el centro de detención transitorio) en el marco de las competencias constitucionales y de Ley asignadas al ente territorial</t>
  </si>
  <si>
    <t>Implementar acciones que permitan mejorar la atención, prevención y asistencia a las personas en condición de víctimas en el Municipio de Armenia.</t>
  </si>
  <si>
    <t>Jornadas de prevención temprana con enfoque diferencial y de género.</t>
  </si>
  <si>
    <t>Actualización del Plan Integral de prevención y protección a violaciones de derechos humanos</t>
  </si>
  <si>
    <t>Caracterización de núcleos población víctima que se encuentra ubicada en la ciudad de Armenia</t>
  </si>
  <si>
    <t xml:space="preserve">Conmemoración de las fechas especiales de la población víctima del conflicto armado </t>
  </si>
  <si>
    <t xml:space="preserve">Articulaciones interdependencias para la actualización del Plan de Gestión de Riesgos de Desastres </t>
  </si>
  <si>
    <t xml:space="preserve"> Personas orientadas en temas de prevención del riesgo de desastres, en la comunidad en general. </t>
  </si>
  <si>
    <t>Elaborar diagnóstico y su respectivo plan de trabajo para la Creación y dotación de brigadas barriales de emergencia.</t>
  </si>
  <si>
    <t>Estaciones del Cuerpo Oficial de Bomberos Armenia fortalecidas</t>
  </si>
  <si>
    <t>Capacitaciones especializadas para el personal adscrito al Cuerpo Oficial de Bomberos, previamente seleccionado.</t>
  </si>
  <si>
    <t>Garantizar la prestación del servicio público esencial de Bomberos, para la Gestión integral del Riesgo contra incendio, los preparativos y atención de rescates en todas sus modalidades y la atención de incidentes con materiales peligrosos</t>
  </si>
  <si>
    <t xml:space="preserve">Jornadas de prevención y atención de incendios y conexos a la comunidad.  </t>
  </si>
  <si>
    <t>Cumplimiento de las actividades programadas para la recuperación del espacio público</t>
  </si>
  <si>
    <t>Contribuir a la organización del espacio público en el Municipio de Armenia, especialmente en la zona centro de la ciudad, generando cultura ciudadana y nuevos hábitos de compra</t>
  </si>
  <si>
    <t xml:space="preserve">Visitas realizadas para la promoción y atención de servicios prestados por las Comisarías de Familia. </t>
  </si>
  <si>
    <t>Fortalecer el Funcionamiento y Gestión de las Inspecciones de Policía, así como la promoción de la cultura ciudadana y la convivencia pacífica y estructurar mecanismos de información que permita generar alertas tempranas para evitar conflictos</t>
  </si>
  <si>
    <t>Actividades pedagógicas de prevención de comportamientos contrarios a la convivencia, realizadas con la comunidad</t>
  </si>
  <si>
    <t xml:space="preserve">Inspecciones de Policía, Corregiduría y Casa de Justicia fortalecidas. </t>
  </si>
  <si>
    <t>Seguimientos a la Política Pública Afro</t>
  </si>
  <si>
    <t>Seguimientos al proyecto de Intervenciones Colectivas PIC.</t>
  </si>
  <si>
    <t>Talleres de armonización y socialización del SISPI</t>
  </si>
  <si>
    <t>Asitencias técnicas realizadas en la protección a líderes y liderezas sociales, servidores públicos y defensores de Derechos Humanos.</t>
  </si>
  <si>
    <t>Acciones en materia de Derechos Humanos, el Derecho Internacional Humanitario y en escenarios de paz, realizadas.</t>
  </si>
  <si>
    <t>Actividades que incluyan a personas en proceso de reintegración o reinserción</t>
  </si>
  <si>
    <t>Inspecciones a establecimientos de comercio en temas de protección al consumidor</t>
  </si>
  <si>
    <t>Brindar Protección al consumidor con vigilancia de leyes y normas oficiales  en materia de consumo, de acuerdo con las necesidades socioeconómicas actuales, sancionando y previniendo prácticas comerciales abusivas cometidas por proveedores que no cumplen con lo legalmente establecido.</t>
  </si>
  <si>
    <t>Procesos administrativos sancionatorios iniciados</t>
  </si>
  <si>
    <t>Personas participando en actividades de prevención, orientadas a contribuir con la efectiva protección de los derechos del consumidor.</t>
  </si>
  <si>
    <t xml:space="preserve">Elaborar diagnóstico que permita crear una red de apoyo comunitaria. </t>
  </si>
  <si>
    <t xml:space="preserve">Emergencias y desastres atendidas y acompañadas que ocurran en el Municipio de Armenia </t>
  </si>
  <si>
    <t>Presentar ante el FONDO DE SEGUIRIDAD proyecto de camaras de seguridad con tecnoliga de punta</t>
  </si>
  <si>
    <t>fonsec contrataciòn de obra publica</t>
  </si>
  <si>
    <t xml:space="preserve">Presentar ante el FONDO DE SEGUIRIDAD proyecto de Bicicletas para la Policía Nacional - Municipio de Armenia  </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</si>
  <si>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</si>
  <si>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</si>
  <si>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</si>
  <si>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</si>
  <si>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</si>
  <si>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</si>
  <si>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</si>
  <si>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</si>
  <si>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</si>
  <si>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</si>
  <si>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</si>
  <si>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</si>
  <si>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</si>
  <si>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</si>
  <si>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</si>
  <si>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</si>
  <si>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 xml:space="preserve">2.2  SECRETARIA DE GOBIERNO </t>
    </r>
  </si>
  <si>
    <t>VIGENCIA AÑO:2020</t>
  </si>
  <si>
    <t>Fecha: 29/12/2020</t>
  </si>
  <si>
    <t>Periodo de corte:   A 31 DE DICIEMBRE DE 2020</t>
  </si>
  <si>
    <t>Semáforo Alcance de la Meta:
Verde Oscuro  (80%  - 100%) 
 Verde Claro (70% - 79%)
 Amarillo (60%  - 69%) 
Naranja (40% - 59%) 
 Rojo (0% - 39%)</t>
  </si>
  <si>
    <t>Semáforo Ejecución:
Verde Oscuro  (80%  - 100%) 
 Verde Claro (70% - 79%)
 Amarillo (60%  - 69%) 
Naranja (40% - 59%) 
 Rojo (0% - 39%)</t>
  </si>
  <si>
    <t>SECRETARIO</t>
  </si>
  <si>
    <t>Versión: 006</t>
  </si>
  <si>
    <t>POBLACIÓN DEL MUNICIPIO DE ARMENIA</t>
  </si>
  <si>
    <t>MUNICIPIO DE ARMENIA</t>
  </si>
  <si>
    <t xml:space="preserve">Se realizaron 3 Charlas sobre tenencia responsable de  mascotas, en el Colegio Rufino Centro, el día 05 de noviembre mediante plataforma virtual; Aeropuerto Internacional El Eden, en conjunto con la Policía Ambiental el día 26 de noviembre y en la Central Mayorista, el día 26 de noviembre. No se ha podido registrar un mejor avance, dada la situación presentada por la emergencia sanitaria, al no poderse reunir cantidad de personas en un mismo lugar. Y se realizaron además 13 operativos de vigilancia y control en: La fundación Corteza Terrestre, Centro de zoonosis, Finca el Rancho – Caimo, Barrio Villa Ángela, Barrio la Grecia, Edificio Horeb, Barrio Modelo, Condominio Remanso, el Caimo, Edificio torre del parque, Barrio Belén Mz C # 29-25, Barrio Belencito Mz I # 26, Barrio Arrayanes y en la Carrera 11 # 15-55. </t>
  </si>
  <si>
    <t>A la fecha del cierre de este seguimiento, no se adelantó gestión relacionada con  un  Proyecto presentado  para fortalecer el Fondo Municipal de Gestión del Riesgo de Desastres.</t>
  </si>
  <si>
    <t>Se atendieron y acompañaron 60 emergencias ocurridas en el Municipio de Armenia.</t>
  </si>
  <si>
    <t>A la fecha del cierre de este seguimiento, no se realizó el diagnóstico para la creación de las brigadas barriales de emergencia, debido a la situación de emergencia sanitaria decretada y que no permitía realizar concentraciones de comunidad para el cumplimiento de esta actividad.</t>
  </si>
  <si>
    <t>Se realizaron 26 Jornadas de prevención y atención de incendios y conexos a la comunidad.</t>
  </si>
  <si>
    <t>A la fecha del cierre de este seguimiento, no se realizó las capacitaciones especializadas para el personal adscrito al COBA, debido a la situación de emergencia sanitaria decretada y que no permitía realizar concentraciones de personas para el cumplimiento de esta actividad.</t>
  </si>
  <si>
    <t xml:space="preserve">Se realizaron actividades en la recuperación del espacio público con la remoción del sitio de las ventas ambulantes no autorizadas y soportadas con informes diarios de los gestores de convivencia., con resultados de 14.704 Remociónes de bienes que obstaculizan el espacio público;  13.192 Actividades de Disuación;  480 Intervenciones de Espacio Público/Poblaciones Diferenciales/de Vehículos con venta en el Espacio Público.
</t>
  </si>
  <si>
    <t>Se orientó en temas de prevención mitigación y reacción ante los riesgo de desastres, a 2.692 personas</t>
  </si>
  <si>
    <t>Se realizaron 21 Eventos de Comisarias en Casa en diferentes barrios de la ciudad de Armenia.</t>
  </si>
  <si>
    <t>Se han realizado 14 jornadas de prevención al uso y consumo de sustancias psicoactivas, maltrato infantil, maltrato escolar y abuso sexual, con diferentes instituciones educativas de la ciudad de Armenia.</t>
  </si>
  <si>
    <t>Se realizaron 18 jornadas de fortalecimiento familiar y rescate de valores realizadas con núcleos familiares de estudiantes de diferentes instituciones educativas de la ciudad de Armenia.</t>
  </si>
  <si>
    <t xml:space="preserve">Capacitación virtual “Cultura ciudadana y prevención comportamientos contrarios a la convivencia”, el día 10 de noviembre al grado 7a del colegio Rufino José Cuervo. - El día 11 de noviembre a los grados 6a,6b, 6c, 7b, 7c y 7d del Colegio Rufino José Cuervo se dictó capacitación virtual en “Cultura ciudadana y prevención comportamientos contrarios a la convivencia”. - Y a los mismos grados del colegio Rufino José Cuervo se les dictó en el mismo espacio capacitación virtual en 
“Dialogo como construcción de Paz”. - Se realizó por medio de las Inspecciones de Policía 17 Jornadas de prevención a comportamientos  contrarios a la convivencia.(334 personas) Código de Policía Seguridad y Convivencia.
</t>
  </si>
  <si>
    <t>Se garantizó  la contratación del personal de las Inspecciones de Policía Urbanas,en su totalidad para poder prestar un adecuado servicio a la comunidad. Cada una de ellas con dos profesionales en derecho y dos personas de apoyo.</t>
  </si>
  <si>
    <t>Después de recibir las observaciones realizadas por el Departamento Administrativo Juridico sobre el marco legal de la Política Pública Afro, y al no compartir el criterio al respecto por parte de la mesa consultiva, se realizó reunión con el señor Alcalde donde participaron el Concejal Richar, el señor Bernardo Córdoba, Coordinador de las comunidades NARP y el enlace de Comunidades del Municipio de Armenia, Jonathan Diuza para tratar el tema; donde quedó el compromiso de que para los primeros días del mes de enero del año 2021, se presentara la política a su despacho con las modificaciones nuevamente solicitadas por jurídica, apoyándonos de la política ya aprobada en el departamento.</t>
  </si>
  <si>
    <t>Se realizó la actualización de la caracterización de la población indígena del Municipio de Armenia.</t>
  </si>
  <si>
    <t>Debido a la situación de emergencia sanitaria decretada y que no permitía realizar concentraciones de comunidad, no se dio cumplimiento a esta actividad.</t>
  </si>
  <si>
    <t>Para este trimestre a rendir, no se presentaron casos de activación de medidas de prevención y protección por casos de amanezas a líderes y liderezas sociales, servidores públicos y defensores de Derechos Humanos.</t>
  </si>
  <si>
    <t>Se realizaron 05 actividades, el día 30 de 0ctubre, los días 12 y 23 de noviembre, los días 01 y 03 de diciembre;  de sensibilización de lucha contra la Trata de Personas. - Campaña sensibilización y prevención explotación sexual NNA y trata de personas, el día 23 de noviembre. - Conmemoración Día Internacional de los Derechos Humanos, el día 10 de diciembre.</t>
  </si>
  <si>
    <t>Se realizaron 20 Inspecciones a establecimientos de comercio en temas de protección al consumidor</t>
  </si>
  <si>
    <t>Se encuentra 01 Proceso administrativo sancionatorio iniciado a la empresa Colanta por Indicación pública de precios (Artículo 26 de la Ley 1480), el cual se encuentra en un 80% el proceso.</t>
  </si>
  <si>
    <t>Se tuvieron a 200 personas de 57 empresas participando en actividades de prevención, orientadas a contribuir con la efectiva protección de los derechos del consumidor.</t>
  </si>
  <si>
    <t>Debido a la situación de emergencia sanitaria decretada y que no permitía realizar concentraciones de comunidad, no se dio cumplimiento a esta actividad</t>
  </si>
  <si>
    <t>Se realizó la actualización del PICSS y su debida socialización ante el señor Alcalde.</t>
  </si>
  <si>
    <t>Se realizó mesa de trabajo el día 13 de noviembre, para tratar el tema de la situación de calidad de vida en la que se encontraban los sindicados. - Como también se adelanto por parte de la Secretaría de Gobierno y Convivencia la expedición de la Viabilidad, la adición al Plan anual de adquisiciones y el CDP, el cual fue enviado a la secretaría del interior de la Gobernación del Quindío el día 22 de septiembre de 2020 mediante oficio SG-PGO-SJC- 3007; documentos necesarios para el convenio que se va a celebrar con la Gobernación en el aporte de 100 millones de pesos, para apoyar el proyecto del Centro de Detención Preventiva.</t>
  </si>
  <si>
    <t>Se realizaron dos mesas de trabajo para artícular el proyecto Construcción del Centro de Convivencia Ciudadana, una el día 8 de octubre de forma virtual con organismos del orden nacional y la otra reunión se dío en el mes de noviembre para ser presentado al Asesor de Proyectos.</t>
  </si>
  <si>
    <t xml:space="preserve">A la fecha del cierre de este seguimiento, no se adelantó gestión relacionada con el diagnóstico de la Infraestructura locativa y de los implementos necesarios para el funcionamiento operativo de la sala de crisis.  </t>
  </si>
  <si>
    <t>El proyecto se presentó al Comité de Orden Público, pero no fue aprobado dado que ya no había presupuesto para el mismo.</t>
  </si>
  <si>
    <t xml:space="preserve">A la fecha del cierre de este seguimiento, no se adelantó gestión relacionada con la realización de las reuniones para Articular con las demás dependencias de la administración la actualización del Plan de Gestión de Riesgos de Desastres </t>
  </si>
  <si>
    <t xml:space="preserve">Se realizaron 04 Actividades de orientación, integración y/o atención a personas y familias que se encuentran en el hogar de paso </t>
  </si>
  <si>
    <t>Inicialmente por tema de la situación de emergencia sanitaria decretada y que no permitía realizar actividades con la comunidad para el cumplimiento de esta actividad y luego el proceso de transición de trasladar el área de Víctimas desde la Secretaría de Desarrollo Social a la Secretaría de Gobierno y Convivencia, fue otro factor que no permitió llevar a cabo la actividad.</t>
  </si>
  <si>
    <t>Se solicitó el 07 de octubre de 2020, mediante oficio No SO-PSP-3753, al Departamento Admnistrativo de Bienes y Suministros, información relacionada con el estado del proceso del predio para la asociación ASMUFARE y el 06 de noviembre se reitera mediante oficio No SO-PSP-4296, la respuesta la oficio No 3753.</t>
  </si>
  <si>
    <t>Se realizaron 02 Visitas de seguimiento a población desplazada que declara y cuenta con red de apoyo familiar, los días 28 de octubre y 24 de noviembre</t>
  </si>
  <si>
    <t>Se realizó el día 24 de octubre  una Jornada de prevención temprana con enfoque diferencial y de género.</t>
  </si>
  <si>
    <t>Se ha garantizado  la contratación del personal de las tres estaciones del Cuerpo Oficial de Bomberos, con 68 contratos realizados, para poder prestar un adecuado servicio a la comunidad. Además se dio inicio a la ejecución del contrato de mantenimiento y suministro de repuestos para el parque automotor del COBA.</t>
  </si>
  <si>
    <t>Se realizaron tres mesas de participación, una en el mes de octubre y dos en diciembre, donde se llevo a cabo la actividad de empalme desde la Secretaría de Desarrollo Social a la Secretaría de Gobierno y Convivencia y además se socializó el PAT.</t>
  </si>
  <si>
    <t xml:space="preserve">A la fecha del cierre de este seguimiento, no se adelantó gestión relacionada con Actividades de inclusión social y paz </t>
  </si>
  <si>
    <t xml:space="preserve">A la fecha del cierre de este seguimiento, no se adelantó gestión relacionada con la Conmemoración de las fechas especiales de la población víctima del conflicto armado, además por  la situación de emergencia sanitaria decretada y que no permitía realizar concentraciones de comunidad para el cumplimiento de esta actividad. </t>
  </si>
  <si>
    <t xml:space="preserve">A la fecha del cierre de este seguimiento, no se adelantó gestión relacionada con el fortalecimiento del Punto de atención a víctimas </t>
  </si>
  <si>
    <t>A la fecha del cierre de este seguimiento, no se evidenció gestión relacionada con la Actualización del Plan Integral de prevención y protección a violaciones de derechos humanos</t>
  </si>
  <si>
    <t>Para dar inicio al proyecto de Intervenciones Colectivas PIC, se debe realizar la debida socialización del mismo a la comunidad, tal como lo indica el Decreto 1372 capítulo 4;  pero debido a la situación de emergencia sanitaria decretada y que no permite realizar concentraciones de personas, no se ha podido dar cumplimiento a esta actividad.</t>
  </si>
  <si>
    <t>103.01.8.15.11.12.002.002.001  103.01.8.15.11.12.002.002.034</t>
  </si>
  <si>
    <t>103.01.8.15.14.41.033.033.001 103.01.8.15.14.41.033.033.020 103.01.8.15.14.41.033.033.021 103.01.8.15.14.41.033.033.033 103.01.8.15.14.41.033.033.034</t>
  </si>
  <si>
    <t>103.01.8.12.15.05.024.001.001 103.01.8.12.15.05.024.001.034</t>
  </si>
  <si>
    <t>103.01.8.13.14.08.047.001.001 103.01.8.13.14.08.047.001.034</t>
  </si>
  <si>
    <t>103.01.8.13.14.08.050.001.001 103.01.8.13.14.08.050.001.034</t>
  </si>
  <si>
    <t>103.01.8.13.14.08.058.001.001 103.01.8.13.14.08.058.001.034 103.01.8.19.18.45.088.088.001 103.01.8.19.18.45.088.088.034</t>
  </si>
  <si>
    <t xml:space="preserve">103.01.8.13.14.08.057.001.001 103.01.8.13.14.08.057.001.034 103.01.8.19.16.45.086.086.001 103.01.8.19.16.45.086.086.034 103.01.8.19.18.45.083.083.001 103.01.8.19.18.45.083.083.034 103.01.8.19.18.45.084.084.001 103.01.8.19.18.45.084.084.034 </t>
  </si>
  <si>
    <t>103.01.8.19.18.45.089.089.001 103.01.8.19.18.45.089.089.027  103.01.8.19.18.45.089.089.034 103.01.8.19.18.45.089.089.701 103.01.8.13.16.09.062.001.001 103.01.8.13.16.09.062.001.027 103.01.8.13.16.09.062.001.034 103.01.8.13.16.09.062.001.564 103.01.8.13.16.09.062.001.701</t>
  </si>
  <si>
    <t>A la fecha del cierre de este seguimiento, no se evidenció gestión relacionada con la Actualización del Plan de Contingencia. 23 dic en el comité de jisticia transicional</t>
  </si>
  <si>
    <t xml:space="preserve">El proyecto no se alcanzo a presentar al Comité de Orden Público, dado que por respuesta emitida por el comandante de la Policía Nacional, mediante oficio No 70647 del 01 de octubre de 2020, manifestó que no es viable la Instalación de nuevas cámaras; recomendando hacer mantenimiento a las existentes. </t>
  </si>
  <si>
    <t>Se presentó por parte del enlace de Comunidades basadas en la fe, el documento base para el análisis  y formulación de una Política Pública de libertad e igualdad religiosa, culto y conciencia.</t>
  </si>
  <si>
    <t>103.01.8.13.16.09.061.001.001 103.01.8.13.16.09.061.001.034 103.01.8.19.18.45.082.082.001 103.01.8.19.18.45.082.082.034</t>
  </si>
  <si>
    <t>103.02.8.12.12.04.020.001.005 103.02.8.12.12.04.020.001.194 103.02.8.19.12.45.081.081.005 103.02.8.19.12.45.081.081.194</t>
  </si>
  <si>
    <t>103.01.8.13.10.11.064.001.001 103.01.8.13.10.11.064.001.034 103.01.8.15.18.19.027.027.001 103.01.8.15.18.19.027.027.034</t>
  </si>
  <si>
    <t>103.01.8.12.12.04.020.001.001 103.01.8.12.12.04.020.001.034 103.03.8.12.12.04.020.001.001 103.03.8.12.12.04.020.001.034 103.03.8.19.12.45.080.080.001 103.03.8.19.12.45.080.080.034 103.01.8.19.12.45.080.080.001 103.01.8.19.12.45.080.080.034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</si>
</sst>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quot;\ #,##0"/>
    <numFmt numFmtId="179" formatCode="0.0"/>
    <numFmt numFmtId="180" formatCode="&quot;$&quot;\ #,##0.00"/>
    <numFmt numFmtId="181" formatCode="[$-240A]dddd\,\ d\ &quot;de&quot;\ mmmm\ &quot;de&quot;\ yyyy"/>
    <numFmt numFmtId="182" formatCode="[$-240A]h:mm:ss\ AM/PM"/>
    <numFmt numFmtId="183" formatCode="_(* #,##0_);_(* \(#,##0\);_(* &quot;-&quot;??_);_(@_)"/>
  </numFmts>
  <fonts count="42">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2"/>
      <name val="Arial"/>
      <family val="2"/>
    </font>
    <font>
      <b/>
      <sz val="16"/>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2"/>
    </font>
    <font>
      <sz val="10"/>
      <color indexed="8"/>
      <name val="Arial"/>
      <family val="2"/>
    </font>
    <font>
      <sz val="16"/>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b/>
      <sz val="10"/>
      <color rgb="FF000000"/>
      <name val="Arial"/>
      <family val="2"/>
    </font>
    <font>
      <sz val="10"/>
      <color theme="1"/>
      <name val="Arial"/>
      <family val="2"/>
    </font>
    <font>
      <b/>
      <sz val="10"/>
      <color theme="1"/>
      <name val="Arial"/>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D9E1F2"/>
        <bgColor indexed="64"/>
      </patternFill>
    </fill>
    <fill>
      <patternFill patternType="solid">
        <fgColor rgb="FFFFE699"/>
        <bgColor indexed="64"/>
      </patternFill>
    </fill>
    <fill>
      <patternFill patternType="solid">
        <fgColor rgb="FFFFE699"/>
        <bgColor indexed="64"/>
      </patternFill>
    </fill>
    <fill>
      <patternFill patternType="solid">
        <fgColor theme="4" tint="0.7999799847602844"/>
        <bgColor indexed="64"/>
      </patternFill>
    </fill>
    <fill>
      <patternFill patternType="solid">
        <fgColor rgb="FFFFFF99"/>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rgb="FFFF000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color indexed="63"/>
      </left>
      <right>
        <color indexed="63"/>
      </right>
      <top style="medium"/>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style="medium"/>
      <top>
        <color indexed="63"/>
      </top>
      <bottom style="thin"/>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0" fontId="35"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3"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3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20" fillId="0" borderId="0" xfId="0" applyFont="1" applyBorder="1" applyAlignment="1">
      <alignment vertical="center" wrapText="1"/>
    </xf>
    <xf numFmtId="0" fontId="0" fillId="0" borderId="13" xfId="0" applyFont="1" applyBorder="1" applyAlignment="1">
      <alignment vertical="center" wrapText="1"/>
    </xf>
    <xf numFmtId="178"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178" fontId="0" fillId="0" borderId="0" xfId="0" applyNumberFormat="1" applyFont="1" applyAlignment="1">
      <alignment horizontal="right" vertical="center" wrapText="1"/>
    </xf>
    <xf numFmtId="0" fontId="37" fillId="0" borderId="0" xfId="0" applyFont="1" applyBorder="1" applyAlignment="1">
      <alignment vertical="center" wrapText="1"/>
    </xf>
    <xf numFmtId="0" fontId="37" fillId="0" borderId="0" xfId="0" applyFont="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21" fillId="0" borderId="13" xfId="0" applyFont="1" applyBorder="1" applyAlignment="1">
      <alignment vertical="center" wrapText="1"/>
    </xf>
    <xf numFmtId="0" fontId="18" fillId="0" borderId="14" xfId="0" applyFont="1" applyFill="1" applyBorder="1" applyAlignment="1">
      <alignment horizontal="center" vertical="center" wrapText="1"/>
    </xf>
    <xf numFmtId="0" fontId="0" fillId="0" borderId="12" xfId="0" applyFont="1" applyFill="1" applyBorder="1" applyAlignment="1">
      <alignment vertical="center" wrapText="1"/>
    </xf>
    <xf numFmtId="0" fontId="38" fillId="25" borderId="15" xfId="0" applyFont="1" applyFill="1" applyBorder="1" applyAlignment="1">
      <alignment horizontal="left" vertical="center" wrapText="1"/>
    </xf>
    <xf numFmtId="0" fontId="38" fillId="26" borderId="16" xfId="0" applyFont="1" applyFill="1" applyBorder="1" applyAlignment="1">
      <alignment horizontal="left" vertical="center" wrapText="1"/>
    </xf>
    <xf numFmtId="178" fontId="0" fillId="0" borderId="14" xfId="0" applyNumberFormat="1"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178" fontId="0" fillId="0" borderId="18" xfId="0" applyNumberFormat="1" applyFont="1" applyFill="1" applyBorder="1" applyAlignment="1">
      <alignment horizontal="center" vertical="center" wrapText="1"/>
    </xf>
    <xf numFmtId="178" fontId="24" fillId="0" borderId="18" xfId="0" applyNumberFormat="1" applyFont="1" applyBorder="1" applyAlignment="1">
      <alignment horizontal="center" vertical="center"/>
    </xf>
    <xf numFmtId="0" fontId="18" fillId="0" borderId="0" xfId="0" applyFont="1" applyFill="1" applyAlignment="1">
      <alignment vertical="center"/>
    </xf>
    <xf numFmtId="0" fontId="38" fillId="25" borderId="18" xfId="0" applyFont="1" applyFill="1" applyBorder="1" applyAlignment="1">
      <alignment horizontal="left" vertical="center" wrapText="1"/>
    </xf>
    <xf numFmtId="0" fontId="18" fillId="0" borderId="17" xfId="0" applyFont="1" applyBorder="1" applyAlignment="1">
      <alignment horizontal="left" vertical="center" wrapText="1"/>
    </xf>
    <xf numFmtId="0" fontId="0" fillId="0" borderId="17" xfId="49" applyFont="1" applyFill="1" applyBorder="1">
      <alignment horizontal="center" vertical="center" wrapText="1"/>
      <protection/>
    </xf>
    <xf numFmtId="0" fontId="0" fillId="0" borderId="17" xfId="0" applyFont="1" applyBorder="1" applyAlignment="1">
      <alignment horizontal="justify" vertical="center" wrapText="1"/>
    </xf>
    <xf numFmtId="0" fontId="0" fillId="0" borderId="17" xfId="0" applyFont="1" applyBorder="1" applyAlignment="1">
      <alignment horizontal="center" vertical="center" wrapText="1"/>
    </xf>
    <xf numFmtId="9" fontId="0" fillId="0" borderId="17" xfId="0" applyNumberFormat="1" applyFont="1" applyBorder="1" applyAlignment="1">
      <alignment horizontal="center" vertical="center" wrapText="1"/>
    </xf>
    <xf numFmtId="0" fontId="18" fillId="0" borderId="18" xfId="0" applyFont="1" applyBorder="1" applyAlignment="1">
      <alignment horizontal="left" vertical="center" wrapText="1"/>
    </xf>
    <xf numFmtId="0" fontId="0" fillId="0" borderId="18" xfId="49" applyFont="1" applyFill="1" applyBorder="1">
      <alignment horizontal="center" vertical="center" wrapText="1"/>
      <protection/>
    </xf>
    <xf numFmtId="0" fontId="0" fillId="0" borderId="18" xfId="0" applyFont="1" applyBorder="1" applyAlignment="1">
      <alignment horizontal="justify" vertical="center" wrapText="1"/>
    </xf>
    <xf numFmtId="9" fontId="0" fillId="0" borderId="18" xfId="0" applyNumberFormat="1" applyFont="1" applyBorder="1" applyAlignment="1">
      <alignment horizontal="center" vertical="center" wrapText="1"/>
    </xf>
    <xf numFmtId="0" fontId="0" fillId="0" borderId="18" xfId="0" applyFont="1" applyFill="1" applyBorder="1" applyAlignment="1">
      <alignment horizontal="justify" vertical="center" wrapText="1"/>
    </xf>
    <xf numFmtId="0" fontId="0" fillId="0" borderId="18" xfId="0" applyFont="1" applyBorder="1" applyAlignment="1">
      <alignment horizontal="center" vertical="center" wrapText="1"/>
    </xf>
    <xf numFmtId="179" fontId="0" fillId="0" borderId="18"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0" fontId="18" fillId="0" borderId="18" xfId="0" applyFont="1" applyFill="1" applyBorder="1" applyAlignment="1">
      <alignment horizontal="left" vertical="center" wrapText="1"/>
    </xf>
    <xf numFmtId="0" fontId="0" fillId="0" borderId="17" xfId="0"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18" fillId="0" borderId="18" xfId="0" applyFont="1" applyBorder="1" applyAlignment="1">
      <alignment vertical="center" wrapText="1"/>
    </xf>
    <xf numFmtId="0" fontId="38" fillId="27" borderId="16" xfId="0" applyFont="1" applyFill="1" applyBorder="1" applyAlignment="1">
      <alignment horizontal="left" vertical="center" wrapText="1"/>
    </xf>
    <xf numFmtId="0" fontId="0" fillId="0" borderId="17" xfId="0" applyFont="1" applyFill="1" applyBorder="1" applyAlignment="1">
      <alignment horizontal="justify" vertical="center" wrapText="1"/>
    </xf>
    <xf numFmtId="1" fontId="0" fillId="0" borderId="18" xfId="0" applyNumberFormat="1" applyFont="1" applyFill="1" applyBorder="1" applyAlignment="1">
      <alignment horizontal="center" vertical="center" wrapText="1"/>
    </xf>
    <xf numFmtId="0" fontId="38" fillId="28" borderId="15"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9" fontId="0" fillId="0" borderId="20" xfId="0" applyNumberFormat="1" applyFont="1" applyBorder="1" applyAlignment="1">
      <alignment horizontal="center" vertical="center" wrapText="1"/>
    </xf>
    <xf numFmtId="1" fontId="0" fillId="0" borderId="20" xfId="0" applyNumberFormat="1" applyFont="1" applyFill="1" applyBorder="1" applyAlignment="1">
      <alignment horizontal="center" vertical="center" wrapText="1"/>
    </xf>
    <xf numFmtId="179" fontId="0" fillId="0" borderId="20" xfId="0" applyNumberFormat="1" applyFont="1" applyBorder="1" applyAlignment="1">
      <alignment horizontal="center" vertical="center" wrapText="1"/>
    </xf>
    <xf numFmtId="1" fontId="0" fillId="0" borderId="20"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20" xfId="0" applyFont="1" applyFill="1" applyBorder="1" applyAlignment="1">
      <alignment horizontal="center" vertical="center" wrapText="1"/>
    </xf>
    <xf numFmtId="9" fontId="0" fillId="0" borderId="20" xfId="59" applyFont="1" applyFill="1" applyBorder="1" applyAlignment="1">
      <alignment horizontal="center" vertical="center" wrapText="1"/>
    </xf>
    <xf numFmtId="0" fontId="18" fillId="0" borderId="18" xfId="0" applyFont="1" applyFill="1" applyBorder="1" applyAlignment="1">
      <alignment horizontal="center" vertical="center" wrapText="1"/>
    </xf>
    <xf numFmtId="44" fontId="0" fillId="0" borderId="0" xfId="52"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6" fontId="0" fillId="0" borderId="0" xfId="0" applyNumberFormat="1" applyFont="1" applyBorder="1" applyAlignment="1">
      <alignment horizontal="right" vertical="center" wrapText="1"/>
    </xf>
    <xf numFmtId="180" fontId="0" fillId="0" borderId="0" xfId="0" applyNumberFormat="1" applyFont="1" applyBorder="1" applyAlignment="1">
      <alignment horizontal="center" vertical="center" wrapText="1"/>
    </xf>
    <xf numFmtId="180" fontId="0" fillId="0" borderId="12" xfId="0" applyNumberFormat="1" applyFont="1" applyBorder="1" applyAlignment="1">
      <alignment vertical="center" wrapText="1"/>
    </xf>
    <xf numFmtId="0" fontId="0" fillId="0" borderId="14" xfId="0" applyFont="1" applyFill="1" applyBorder="1" applyAlignment="1">
      <alignment horizontal="center" vertical="center" wrapText="1"/>
    </xf>
    <xf numFmtId="0" fontId="0" fillId="0" borderId="21" xfId="0"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24" xfId="0" applyFont="1" applyFill="1" applyBorder="1" applyAlignment="1">
      <alignment horizontal="left" vertical="center" wrapText="1"/>
    </xf>
    <xf numFmtId="178" fontId="0" fillId="0" borderId="21" xfId="0"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29" borderId="25" xfId="0" applyFont="1" applyFill="1" applyBorder="1" applyAlignment="1">
      <alignment horizontal="center" vertical="center" wrapText="1"/>
    </xf>
    <xf numFmtId="0" fontId="18" fillId="30" borderId="25" xfId="0" applyFont="1" applyFill="1" applyBorder="1" applyAlignment="1">
      <alignment horizontal="center" vertical="center" wrapText="1"/>
    </xf>
    <xf numFmtId="0" fontId="18" fillId="30" borderId="24" xfId="0"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10" fontId="0" fillId="0" borderId="21" xfId="0" applyNumberFormat="1" applyFont="1" applyFill="1" applyBorder="1" applyAlignment="1">
      <alignment horizontal="center" vertical="center" wrapText="1"/>
    </xf>
    <xf numFmtId="0" fontId="21" fillId="0" borderId="26"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18" fillId="30" borderId="29" xfId="0" applyFont="1" applyFill="1" applyBorder="1" applyAlignment="1">
      <alignment horizontal="center" vertical="center" wrapText="1"/>
    </xf>
    <xf numFmtId="0" fontId="18" fillId="30" borderId="30" xfId="0" applyFont="1" applyFill="1" applyBorder="1" applyAlignment="1">
      <alignment horizontal="center" vertical="center" wrapText="1"/>
    </xf>
    <xf numFmtId="178" fontId="0" fillId="0" borderId="18" xfId="0" applyNumberFormat="1" applyFont="1" applyFill="1" applyBorder="1" applyAlignment="1">
      <alignment vertical="center" wrapText="1"/>
    </xf>
    <xf numFmtId="1" fontId="0" fillId="0" borderId="16" xfId="0" applyNumberFormat="1" applyFont="1" applyFill="1" applyBorder="1" applyAlignment="1">
      <alignment horizontal="center" vertical="center" wrapText="1"/>
    </xf>
    <xf numFmtId="1" fontId="0" fillId="0" borderId="31" xfId="0" applyNumberFormat="1" applyFont="1" applyFill="1" applyBorder="1" applyAlignment="1">
      <alignment horizontal="center" vertical="center" wrapText="1"/>
    </xf>
    <xf numFmtId="0" fontId="0" fillId="0" borderId="32" xfId="0" applyFont="1" applyFill="1" applyBorder="1" applyAlignment="1">
      <alignment horizontal="center" vertical="center" wrapText="1"/>
    </xf>
    <xf numFmtId="1" fontId="0" fillId="0" borderId="32" xfId="0" applyNumberFormat="1" applyFont="1" applyFill="1" applyBorder="1" applyAlignment="1">
      <alignment horizontal="center" vertical="center" wrapText="1"/>
    </xf>
    <xf numFmtId="1" fontId="0" fillId="0" borderId="33" xfId="0" applyNumberFormat="1" applyFont="1" applyFill="1" applyBorder="1" applyAlignment="1">
      <alignment horizontal="center" vertical="center" wrapText="1"/>
    </xf>
    <xf numFmtId="0" fontId="38" fillId="28" borderId="34"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0" fillId="0" borderId="32" xfId="49" applyFont="1" applyFill="1" applyBorder="1" applyAlignment="1">
      <alignment horizontal="center" vertical="center" wrapText="1"/>
      <protection/>
    </xf>
    <xf numFmtId="9" fontId="0" fillId="0" borderId="32" xfId="0" applyNumberFormat="1" applyFont="1" applyFill="1" applyBorder="1" applyAlignment="1">
      <alignment horizontal="center" vertical="center" wrapText="1"/>
    </xf>
    <xf numFmtId="0" fontId="38" fillId="25" borderId="34" xfId="0" applyFont="1" applyFill="1" applyBorder="1" applyAlignment="1">
      <alignment horizontal="center" vertical="center" wrapText="1"/>
    </xf>
    <xf numFmtId="0" fontId="0" fillId="0" borderId="32" xfId="0" applyFont="1" applyBorder="1" applyAlignment="1">
      <alignment horizontal="center" vertical="center" wrapText="1"/>
    </xf>
    <xf numFmtId="9" fontId="0" fillId="0" borderId="32" xfId="0" applyNumberFormat="1" applyFont="1" applyBorder="1" applyAlignment="1">
      <alignment horizontal="center" vertical="center" wrapText="1"/>
    </xf>
    <xf numFmtId="0" fontId="18" fillId="0" borderId="32" xfId="0" applyFont="1" applyBorder="1" applyAlignment="1">
      <alignment horizontal="center" vertical="center" wrapText="1"/>
    </xf>
    <xf numFmtId="9" fontId="0" fillId="0" borderId="33" xfId="0" applyNumberFormat="1" applyFont="1" applyBorder="1" applyAlignment="1">
      <alignment horizontal="center" vertical="center" wrapText="1"/>
    </xf>
    <xf numFmtId="9" fontId="0" fillId="0" borderId="18" xfId="0" applyNumberFormat="1" applyFont="1" applyFill="1" applyBorder="1" applyAlignment="1">
      <alignment horizontal="center" vertical="center" wrapText="1"/>
    </xf>
    <xf numFmtId="178" fontId="0" fillId="0" borderId="18" xfId="0" applyNumberFormat="1" applyFont="1" applyFill="1" applyBorder="1" applyAlignment="1">
      <alignment horizontal="center" vertical="center" wrapText="1"/>
    </xf>
    <xf numFmtId="178" fontId="0" fillId="0" borderId="2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8" fillId="25" borderId="34" xfId="0" applyFont="1" applyFill="1" applyBorder="1" applyAlignment="1">
      <alignment horizontal="center" vertical="center" wrapText="1"/>
    </xf>
    <xf numFmtId="0" fontId="38" fillId="25" borderId="35" xfId="0" applyFont="1" applyFill="1" applyBorder="1" applyAlignment="1">
      <alignment horizontal="center" vertical="center" wrapText="1"/>
    </xf>
    <xf numFmtId="0" fontId="38" fillId="25" borderId="15" xfId="0" applyFont="1" applyFill="1" applyBorder="1" applyAlignment="1">
      <alignment horizontal="center" vertical="center" wrapText="1"/>
    </xf>
    <xf numFmtId="0" fontId="18" fillId="0" borderId="36" xfId="49" applyFont="1" applyFill="1" applyBorder="1" applyAlignment="1">
      <alignment horizontal="center" vertical="center" wrapText="1"/>
      <protection/>
    </xf>
    <xf numFmtId="0" fontId="0" fillId="0" borderId="36" xfId="49" applyFont="1" applyFill="1" applyBorder="1" applyAlignment="1">
      <alignment horizontal="center" vertical="center" wrapText="1"/>
      <protection/>
    </xf>
    <xf numFmtId="0" fontId="0" fillId="0" borderId="3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7" xfId="0" applyFont="1" applyBorder="1" applyAlignment="1">
      <alignment horizontal="center" vertical="center" wrapText="1"/>
    </xf>
    <xf numFmtId="9" fontId="0" fillId="0" borderId="36" xfId="0" applyNumberFormat="1" applyFont="1" applyBorder="1" applyAlignment="1">
      <alignment horizontal="center" vertical="center" wrapText="1"/>
    </xf>
    <xf numFmtId="1" fontId="0" fillId="0" borderId="16" xfId="0" applyNumberFormat="1" applyFont="1" applyFill="1" applyBorder="1" applyAlignment="1">
      <alignment horizontal="center" vertical="center" wrapText="1"/>
    </xf>
    <xf numFmtId="9" fontId="0" fillId="0" borderId="37" xfId="0" applyNumberFormat="1" applyFont="1" applyBorder="1" applyAlignment="1">
      <alignment horizontal="center" vertical="center" wrapText="1"/>
    </xf>
    <xf numFmtId="9" fontId="0" fillId="0" borderId="33" xfId="0" applyNumberFormat="1" applyFont="1" applyBorder="1" applyAlignment="1">
      <alignment horizontal="center" vertical="center" wrapText="1"/>
    </xf>
    <xf numFmtId="9" fontId="0" fillId="0" borderId="19" xfId="0" applyNumberFormat="1" applyFont="1" applyBorder="1" applyAlignment="1">
      <alignment horizontal="center" vertical="center" wrapText="1"/>
    </xf>
    <xf numFmtId="9" fontId="0" fillId="0" borderId="32" xfId="0" applyNumberFormat="1" applyFont="1" applyBorder="1" applyAlignment="1">
      <alignment horizontal="center" vertical="center" wrapText="1"/>
    </xf>
    <xf numFmtId="9" fontId="0" fillId="0" borderId="17" xfId="0" applyNumberFormat="1" applyFont="1" applyBorder="1" applyAlignment="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31" borderId="39" xfId="0" applyFont="1" applyFill="1" applyBorder="1" applyAlignment="1">
      <alignment horizontal="center" vertical="center" wrapText="1"/>
    </xf>
    <xf numFmtId="0" fontId="18" fillId="31" borderId="24" xfId="0" applyFont="1" applyFill="1" applyBorder="1" applyAlignment="1">
      <alignment horizontal="center" vertical="center" wrapText="1"/>
    </xf>
    <xf numFmtId="0" fontId="18" fillId="0" borderId="32"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9" xfId="0" applyFont="1" applyBorder="1" applyAlignment="1">
      <alignment horizontal="center" vertical="center" wrapText="1"/>
    </xf>
    <xf numFmtId="0" fontId="38" fillId="26" borderId="34" xfId="0" applyFont="1" applyFill="1" applyBorder="1" applyAlignment="1">
      <alignment horizontal="center" vertical="center" wrapText="1"/>
    </xf>
    <xf numFmtId="0" fontId="38" fillId="26" borderId="35" xfId="0" applyFont="1" applyFill="1" applyBorder="1" applyAlignment="1">
      <alignment horizontal="center" vertical="center" wrapText="1"/>
    </xf>
    <xf numFmtId="0" fontId="38" fillId="26" borderId="15" xfId="0" applyFont="1" applyFill="1" applyBorder="1" applyAlignment="1">
      <alignment horizontal="center" vertical="center" wrapText="1"/>
    </xf>
    <xf numFmtId="0" fontId="0" fillId="0" borderId="32" xfId="49" applyFont="1" applyFill="1" applyBorder="1" applyAlignment="1">
      <alignment horizontal="center" vertical="center" wrapText="1"/>
      <protection/>
    </xf>
    <xf numFmtId="0" fontId="0" fillId="0" borderId="17" xfId="49" applyFont="1" applyFill="1" applyBorder="1" applyAlignment="1">
      <alignment horizontal="center" vertical="center" wrapText="1"/>
      <protection/>
    </xf>
    <xf numFmtId="0" fontId="40" fillId="31" borderId="40" xfId="0" applyFont="1" applyFill="1" applyBorder="1" applyAlignment="1">
      <alignment horizontal="center" vertical="center"/>
    </xf>
    <xf numFmtId="0" fontId="40" fillId="31" borderId="30" xfId="0" applyFont="1" applyFill="1" applyBorder="1" applyAlignment="1">
      <alignment horizontal="center" vertical="center"/>
    </xf>
    <xf numFmtId="0" fontId="40" fillId="31" borderId="41" xfId="0" applyFont="1" applyFill="1" applyBorder="1" applyAlignment="1">
      <alignment horizontal="center" vertical="center"/>
    </xf>
    <xf numFmtId="0" fontId="18" fillId="0"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1" fillId="0" borderId="4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43" xfId="0" applyFont="1" applyBorder="1" applyAlignment="1">
      <alignment horizontal="center" vertical="center" wrapText="1"/>
    </xf>
    <xf numFmtId="0" fontId="18" fillId="32" borderId="44" xfId="0" applyFont="1" applyFill="1" applyBorder="1" applyAlignment="1">
      <alignment horizontal="right" vertical="center" wrapText="1"/>
    </xf>
    <xf numFmtId="0" fontId="18" fillId="32" borderId="45" xfId="0" applyFont="1" applyFill="1" applyBorder="1" applyAlignment="1">
      <alignment horizontal="right" vertical="center" wrapText="1"/>
    </xf>
    <xf numFmtId="0" fontId="18" fillId="32" borderId="0" xfId="0" applyFont="1" applyFill="1" applyBorder="1" applyAlignment="1">
      <alignment horizontal="right" vertical="center" wrapText="1"/>
    </xf>
    <xf numFmtId="0" fontId="18" fillId="32" borderId="12" xfId="0" applyFont="1" applyFill="1" applyBorder="1" applyAlignment="1">
      <alignment horizontal="right" vertical="center" wrapText="1"/>
    </xf>
    <xf numFmtId="0" fontId="18" fillId="32" borderId="42" xfId="0" applyFont="1" applyFill="1" applyBorder="1" applyAlignment="1">
      <alignment horizontal="right" vertical="center" wrapText="1"/>
    </xf>
    <xf numFmtId="0" fontId="18" fillId="32" borderId="13" xfId="0" applyFont="1" applyFill="1" applyBorder="1" applyAlignment="1">
      <alignment horizontal="right" vertical="center" wrapText="1"/>
    </xf>
    <xf numFmtId="0" fontId="18" fillId="32" borderId="43" xfId="0" applyFont="1" applyFill="1" applyBorder="1" applyAlignment="1">
      <alignment horizontal="right" vertical="center" wrapText="1"/>
    </xf>
    <xf numFmtId="0" fontId="18" fillId="0" borderId="0" xfId="0" applyFont="1" applyBorder="1" applyAlignment="1">
      <alignment horizontal="left" vertical="center" wrapText="1"/>
    </xf>
    <xf numFmtId="178" fontId="18" fillId="32" borderId="46" xfId="0" applyNumberFormat="1" applyFont="1" applyFill="1" applyBorder="1" applyAlignment="1">
      <alignment horizontal="center" vertical="center" wrapText="1"/>
    </xf>
    <xf numFmtId="178" fontId="18" fillId="32" borderId="47"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21" fillId="0" borderId="0" xfId="0" applyFont="1" applyBorder="1" applyAlignment="1">
      <alignment horizontal="left" vertical="center" wrapText="1"/>
    </xf>
    <xf numFmtId="0" fontId="40" fillId="31" borderId="39" xfId="0" applyFont="1" applyFill="1" applyBorder="1" applyAlignment="1">
      <alignment horizontal="center" vertical="center"/>
    </xf>
    <xf numFmtId="0" fontId="40" fillId="31" borderId="24" xfId="0" applyFont="1" applyFill="1" applyBorder="1" applyAlignment="1">
      <alignment horizontal="center" vertical="center"/>
    </xf>
    <xf numFmtId="0" fontId="40" fillId="31" borderId="38"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17" xfId="0" applyFont="1" applyFill="1" applyBorder="1" applyAlignment="1">
      <alignment horizontal="center" vertical="center" wrapText="1"/>
    </xf>
    <xf numFmtId="9" fontId="0" fillId="0" borderId="32" xfId="0" applyNumberFormat="1" applyFont="1" applyFill="1" applyBorder="1" applyAlignment="1">
      <alignment horizontal="center" vertical="center" wrapText="1"/>
    </xf>
    <xf numFmtId="9" fontId="0" fillId="0" borderId="36" xfId="0" applyNumberFormat="1"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1" fontId="0" fillId="0" borderId="48" xfId="0" applyNumberFormat="1"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0" fillId="0" borderId="39"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38" xfId="0" applyFont="1" applyFill="1" applyBorder="1" applyAlignment="1">
      <alignment horizontal="left" vertical="center"/>
    </xf>
    <xf numFmtId="0" fontId="20" fillId="0" borderId="13" xfId="0" applyFont="1" applyFill="1" applyBorder="1" applyAlignment="1">
      <alignment horizontal="left" vertical="center"/>
    </xf>
    <xf numFmtId="0" fontId="18" fillId="0" borderId="39"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38"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8" fillId="0" borderId="39"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40" fillId="31" borderId="29" xfId="0" applyFont="1" applyFill="1" applyBorder="1" applyAlignment="1">
      <alignment horizontal="center" vertical="center" wrapText="1"/>
    </xf>
    <xf numFmtId="0" fontId="40" fillId="31" borderId="46" xfId="0" applyFont="1" applyFill="1" applyBorder="1" applyAlignment="1">
      <alignment horizontal="center" vertical="center" wrapText="1"/>
    </xf>
    <xf numFmtId="0" fontId="40" fillId="31" borderId="47" xfId="0" applyFont="1" applyFill="1" applyBorder="1" applyAlignment="1">
      <alignment horizontal="center" vertical="center" wrapText="1"/>
    </xf>
    <xf numFmtId="0" fontId="18" fillId="31" borderId="29" xfId="0" applyFont="1" applyFill="1" applyBorder="1" applyAlignment="1">
      <alignment horizontal="center" vertical="center" wrapText="1"/>
    </xf>
    <xf numFmtId="0" fontId="18" fillId="31" borderId="46" xfId="0" applyFont="1" applyFill="1" applyBorder="1" applyAlignment="1">
      <alignment horizontal="center" vertical="center" wrapText="1"/>
    </xf>
    <xf numFmtId="0" fontId="18" fillId="30" borderId="29" xfId="0" applyFont="1" applyFill="1" applyBorder="1" applyAlignment="1">
      <alignment horizontal="center" vertical="center" wrapText="1"/>
    </xf>
    <xf numFmtId="0" fontId="18" fillId="30" borderId="46" xfId="0" applyFont="1" applyFill="1" applyBorder="1" applyAlignment="1">
      <alignment horizontal="center" vertical="center" wrapText="1"/>
    </xf>
    <xf numFmtId="0" fontId="18" fillId="29" borderId="29" xfId="0" applyFont="1" applyFill="1" applyBorder="1" applyAlignment="1">
      <alignment horizontal="center" vertical="center" wrapText="1"/>
    </xf>
    <xf numFmtId="0" fontId="18" fillId="29" borderId="46" xfId="0" applyFont="1" applyFill="1" applyBorder="1" applyAlignment="1">
      <alignment horizontal="center" vertical="center" wrapText="1"/>
    </xf>
    <xf numFmtId="178" fontId="18" fillId="32" borderId="11" xfId="0" applyNumberFormat="1" applyFont="1" applyFill="1" applyBorder="1" applyAlignment="1">
      <alignment horizontal="center" vertical="center" wrapText="1"/>
    </xf>
    <xf numFmtId="178" fontId="18" fillId="32" borderId="0" xfId="0" applyNumberFormat="1" applyFont="1" applyFill="1" applyBorder="1" applyAlignment="1">
      <alignment horizontal="center" vertical="center" wrapText="1"/>
    </xf>
    <xf numFmtId="178" fontId="18" fillId="32" borderId="12" xfId="0" applyNumberFormat="1" applyFont="1" applyFill="1" applyBorder="1" applyAlignment="1">
      <alignment horizontal="center" vertical="center" wrapText="1"/>
    </xf>
    <xf numFmtId="178" fontId="18" fillId="32" borderId="42" xfId="0" applyNumberFormat="1" applyFont="1" applyFill="1" applyBorder="1" applyAlignment="1">
      <alignment horizontal="center" vertical="center" wrapText="1"/>
    </xf>
    <xf numFmtId="178" fontId="18" fillId="32" borderId="13" xfId="0" applyNumberFormat="1" applyFont="1" applyFill="1" applyBorder="1" applyAlignment="1">
      <alignment horizontal="center" vertical="center" wrapText="1"/>
    </xf>
    <xf numFmtId="178" fontId="18" fillId="32" borderId="43" xfId="0" applyNumberFormat="1" applyFont="1" applyFill="1" applyBorder="1" applyAlignment="1">
      <alignment horizontal="center" vertical="center" wrapText="1"/>
    </xf>
    <xf numFmtId="9" fontId="18" fillId="33" borderId="46" xfId="0" applyNumberFormat="1" applyFont="1" applyFill="1" applyBorder="1" applyAlignment="1">
      <alignment horizontal="center" vertical="center" wrapText="1"/>
    </xf>
    <xf numFmtId="9" fontId="18" fillId="33" borderId="49" xfId="0" applyNumberFormat="1" applyFont="1" applyFill="1" applyBorder="1" applyAlignment="1">
      <alignment horizontal="center" vertical="center" wrapText="1"/>
    </xf>
    <xf numFmtId="9" fontId="0" fillId="0" borderId="21" xfId="0" applyNumberFormat="1" applyFont="1" applyFill="1" applyBorder="1" applyAlignment="1">
      <alignment horizontal="center" vertical="center" wrapText="1"/>
    </xf>
    <xf numFmtId="0" fontId="0" fillId="0" borderId="50" xfId="0" applyFont="1" applyFill="1" applyBorder="1" applyAlignment="1">
      <alignment horizontal="center" vertical="center" wrapText="1"/>
    </xf>
    <xf numFmtId="178" fontId="0" fillId="0" borderId="32" xfId="0" applyNumberFormat="1" applyFont="1" applyFill="1" applyBorder="1" applyAlignment="1">
      <alignment horizontal="center" vertical="center" wrapText="1"/>
    </xf>
    <xf numFmtId="178" fontId="0" fillId="0" borderId="36" xfId="0" applyNumberFormat="1"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183" fontId="41" fillId="0" borderId="0" xfId="0" applyNumberFormat="1" applyFont="1" applyAlignment="1">
      <alignment horizontal="right"/>
    </xf>
    <xf numFmtId="178" fontId="0" fillId="0" borderId="0" xfId="0" applyNumberFormat="1" applyFont="1" applyFill="1" applyAlignment="1">
      <alignment horizontal="right" vertical="center" wrapText="1"/>
    </xf>
    <xf numFmtId="183" fontId="0" fillId="0" borderId="0" xfId="0" applyNumberFormat="1" applyFill="1" applyAlignment="1">
      <alignment horizontal="right"/>
    </xf>
    <xf numFmtId="178" fontId="32" fillId="0" borderId="0" xfId="0" applyNumberFormat="1" applyFont="1" applyFill="1" applyAlignment="1">
      <alignment horizontal="righ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295275</xdr:colOff>
      <xdr:row>3</xdr:row>
      <xdr:rowOff>180975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923925" cy="1047750"/>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295275</xdr:colOff>
      <xdr:row>3</xdr:row>
      <xdr:rowOff>180975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4"/>
  <sheetViews>
    <sheetView tabSelected="1" zoomScale="60" zoomScaleNormal="60" zoomScalePageLayoutView="0" workbookViewId="0" topLeftCell="T1">
      <selection activeCell="W56" sqref="W56:W57"/>
    </sheetView>
  </sheetViews>
  <sheetFormatPr defaultColWidth="11.421875" defaultRowHeight="12.75"/>
  <cols>
    <col min="1" max="1" width="29.57421875" style="6" customWidth="1"/>
    <col min="2" max="2" width="24.421875" style="6" customWidth="1"/>
    <col min="3" max="3" width="19.421875" style="6" customWidth="1"/>
    <col min="4" max="4" width="28.57421875" style="6" customWidth="1"/>
    <col min="5" max="5" width="12.00390625" style="6" customWidth="1"/>
    <col min="6" max="6" width="17.421875" style="6" customWidth="1"/>
    <col min="7" max="7" width="30.00390625" style="6" customWidth="1"/>
    <col min="8" max="8" width="33.421875" style="6" customWidth="1"/>
    <col min="9" max="9" width="29.57421875" style="6" customWidth="1"/>
    <col min="10" max="10" width="12.57421875" style="6" customWidth="1"/>
    <col min="11" max="11" width="15.57421875" style="6" customWidth="1"/>
    <col min="12" max="12" width="21.421875" style="6" customWidth="1"/>
    <col min="13" max="13" width="25.57421875" style="6" customWidth="1"/>
    <col min="14" max="14" width="31.421875" style="9" customWidth="1"/>
    <col min="15" max="15" width="43.421875" style="9" customWidth="1"/>
    <col min="16" max="16" width="15.57421875" style="9" customWidth="1"/>
    <col min="17" max="18" width="24.421875" style="9" customWidth="1"/>
    <col min="19" max="19" width="27.421875" style="9" customWidth="1"/>
    <col min="20" max="20" width="29.8515625" style="9" customWidth="1"/>
    <col min="21" max="21" width="26.57421875" style="9" customWidth="1"/>
    <col min="22" max="23" width="25.57421875" style="19" customWidth="1"/>
    <col min="24" max="24" width="35.57421875" style="19" customWidth="1"/>
    <col min="25" max="26" width="25.57421875" style="19" customWidth="1"/>
    <col min="27" max="27" width="50.57421875" style="19" customWidth="1"/>
    <col min="28" max="28" width="23.8515625" style="6" customWidth="1"/>
    <col min="29" max="16384" width="11.421875" style="2" customWidth="1"/>
  </cols>
  <sheetData>
    <row r="1" spans="1:28" ht="28.5" customHeight="1">
      <c r="A1" s="203"/>
      <c r="B1" s="204"/>
      <c r="C1" s="187" t="s">
        <v>212</v>
      </c>
      <c r="D1" s="188"/>
      <c r="E1" s="188"/>
      <c r="F1" s="188"/>
      <c r="G1" s="188"/>
      <c r="H1" s="188"/>
      <c r="I1" s="188"/>
      <c r="J1" s="188"/>
      <c r="K1" s="188"/>
      <c r="L1" s="188"/>
      <c r="M1" s="188"/>
      <c r="N1" s="188"/>
      <c r="O1" s="188"/>
      <c r="P1" s="188"/>
      <c r="Q1" s="188"/>
      <c r="R1" s="188"/>
      <c r="S1" s="188"/>
      <c r="T1" s="188"/>
      <c r="U1" s="188"/>
      <c r="V1" s="188"/>
      <c r="W1" s="188"/>
      <c r="X1" s="188"/>
      <c r="Y1" s="188"/>
      <c r="Z1" s="188"/>
      <c r="AA1" s="189"/>
      <c r="AB1" s="92" t="s">
        <v>213</v>
      </c>
    </row>
    <row r="2" spans="1:28" ht="25.5" customHeight="1">
      <c r="A2" s="205"/>
      <c r="B2" s="206"/>
      <c r="C2" s="22"/>
      <c r="D2" s="23"/>
      <c r="E2" s="23"/>
      <c r="F2" s="23"/>
      <c r="G2" s="23"/>
      <c r="H2" s="23"/>
      <c r="I2" s="23"/>
      <c r="J2" s="23"/>
      <c r="K2" s="23"/>
      <c r="L2" s="23"/>
      <c r="M2" s="23"/>
      <c r="N2" s="23"/>
      <c r="O2" s="23"/>
      <c r="P2" s="23"/>
      <c r="Q2" s="23"/>
      <c r="R2" s="23"/>
      <c r="S2" s="23"/>
      <c r="T2" s="23"/>
      <c r="U2" s="23"/>
      <c r="V2" s="23"/>
      <c r="W2" s="23"/>
      <c r="X2" s="23"/>
      <c r="Y2" s="23"/>
      <c r="Z2" s="23"/>
      <c r="AA2" s="26"/>
      <c r="AB2" s="93" t="s">
        <v>230</v>
      </c>
    </row>
    <row r="3" spans="1:28" ht="20.25" customHeight="1">
      <c r="A3" s="205"/>
      <c r="B3" s="206"/>
      <c r="C3" s="190" t="s">
        <v>2</v>
      </c>
      <c r="D3" s="191"/>
      <c r="E3" s="191"/>
      <c r="F3" s="191"/>
      <c r="G3" s="191"/>
      <c r="H3" s="191"/>
      <c r="I3" s="191"/>
      <c r="J3" s="191"/>
      <c r="K3" s="191"/>
      <c r="L3" s="191"/>
      <c r="M3" s="191"/>
      <c r="N3" s="191"/>
      <c r="O3" s="191"/>
      <c r="P3" s="191"/>
      <c r="Q3" s="191"/>
      <c r="R3" s="191"/>
      <c r="S3" s="191"/>
      <c r="T3" s="191"/>
      <c r="U3" s="191"/>
      <c r="V3" s="191"/>
      <c r="W3" s="191"/>
      <c r="X3" s="191"/>
      <c r="Y3" s="191"/>
      <c r="Z3" s="191"/>
      <c r="AA3" s="192"/>
      <c r="AB3" s="93" t="s">
        <v>235</v>
      </c>
    </row>
    <row r="4" spans="1:28" ht="27.75" customHeight="1" thickBot="1">
      <c r="A4" s="207"/>
      <c r="B4" s="208"/>
      <c r="C4" s="193" t="s">
        <v>3</v>
      </c>
      <c r="D4" s="194"/>
      <c r="E4" s="194"/>
      <c r="F4" s="194"/>
      <c r="G4" s="194"/>
      <c r="H4" s="194"/>
      <c r="I4" s="194"/>
      <c r="J4" s="194"/>
      <c r="K4" s="194"/>
      <c r="L4" s="194"/>
      <c r="M4" s="194"/>
      <c r="N4" s="194"/>
      <c r="O4" s="194"/>
      <c r="P4" s="194"/>
      <c r="Q4" s="194"/>
      <c r="R4" s="194"/>
      <c r="S4" s="194"/>
      <c r="T4" s="194"/>
      <c r="U4" s="194"/>
      <c r="V4" s="194"/>
      <c r="W4" s="194"/>
      <c r="X4" s="194"/>
      <c r="Y4" s="194"/>
      <c r="Z4" s="194"/>
      <c r="AA4" s="195"/>
      <c r="AB4" s="94" t="s">
        <v>5</v>
      </c>
    </row>
    <row r="5" spans="1:28" ht="19.5" customHeight="1" thickBot="1">
      <c r="A5" s="196" t="s">
        <v>214</v>
      </c>
      <c r="B5" s="197"/>
      <c r="C5" s="197"/>
      <c r="D5" s="197"/>
      <c r="E5" s="197"/>
      <c r="F5" s="197"/>
      <c r="G5" s="198"/>
      <c r="H5" s="199" t="s">
        <v>231</v>
      </c>
      <c r="I5" s="199"/>
      <c r="J5" s="199"/>
      <c r="K5" s="199"/>
      <c r="L5" s="199"/>
      <c r="M5" s="199"/>
      <c r="N5" s="200"/>
      <c r="O5" s="201"/>
      <c r="P5" s="201"/>
      <c r="Q5" s="201"/>
      <c r="R5" s="201"/>
      <c r="S5" s="201"/>
      <c r="T5" s="201"/>
      <c r="U5" s="201"/>
      <c r="V5" s="201"/>
      <c r="W5" s="201"/>
      <c r="X5" s="201"/>
      <c r="Y5" s="201"/>
      <c r="Z5" s="201"/>
      <c r="AA5" s="201"/>
      <c r="AB5" s="202"/>
    </row>
    <row r="6" spans="1:28" ht="24" customHeight="1" thickBot="1">
      <c r="A6" s="209" t="s">
        <v>228</v>
      </c>
      <c r="B6" s="210"/>
      <c r="C6" s="210"/>
      <c r="D6" s="210"/>
      <c r="E6" s="210"/>
      <c r="F6" s="210"/>
      <c r="G6" s="210"/>
      <c r="H6" s="210"/>
      <c r="I6" s="210"/>
      <c r="J6" s="210"/>
      <c r="K6" s="81"/>
      <c r="L6" s="154" t="s">
        <v>229</v>
      </c>
      <c r="M6" s="136"/>
      <c r="N6" s="136"/>
      <c r="O6" s="136"/>
      <c r="P6" s="136"/>
      <c r="Q6" s="136"/>
      <c r="R6" s="136"/>
      <c r="S6" s="136"/>
      <c r="T6" s="136"/>
      <c r="U6" s="136"/>
      <c r="V6" s="136"/>
      <c r="W6" s="136"/>
      <c r="X6" s="136"/>
      <c r="Y6" s="136"/>
      <c r="Z6" s="136"/>
      <c r="AA6" s="136"/>
      <c r="AB6" s="137"/>
    </row>
    <row r="7" spans="1:28" s="3" customFormat="1" ht="9" customHeight="1" thickBot="1">
      <c r="A7" s="155"/>
      <c r="B7" s="155"/>
      <c r="C7" s="155"/>
      <c r="D7" s="155"/>
      <c r="E7" s="155"/>
      <c r="F7" s="155"/>
      <c r="G7" s="155"/>
      <c r="H7" s="5"/>
      <c r="I7" s="7"/>
      <c r="J7" s="7"/>
      <c r="K7" s="7"/>
      <c r="L7" s="7"/>
      <c r="M7" s="7"/>
      <c r="N7" s="7"/>
      <c r="O7" s="7"/>
      <c r="P7" s="7"/>
      <c r="Q7" s="7"/>
      <c r="R7" s="7"/>
      <c r="S7" s="7"/>
      <c r="T7" s="7"/>
      <c r="U7" s="7"/>
      <c r="V7" s="7"/>
      <c r="W7" s="7"/>
      <c r="X7" s="7"/>
      <c r="Y7" s="7"/>
      <c r="Z7" s="7"/>
      <c r="AA7" s="17"/>
      <c r="AB7" s="7"/>
    </row>
    <row r="8" spans="1:28" s="3" customFormat="1" ht="24.75" customHeight="1" thickBot="1">
      <c r="A8" s="138" t="s">
        <v>27</v>
      </c>
      <c r="B8" s="139"/>
      <c r="C8" s="139"/>
      <c r="D8" s="139"/>
      <c r="E8" s="139"/>
      <c r="F8" s="139"/>
      <c r="G8" s="139"/>
      <c r="H8" s="139"/>
      <c r="I8" s="139"/>
      <c r="J8" s="139"/>
      <c r="K8" s="139"/>
      <c r="L8" s="136" t="s">
        <v>14</v>
      </c>
      <c r="M8" s="136"/>
      <c r="N8" s="137"/>
      <c r="O8" s="154" t="s">
        <v>28</v>
      </c>
      <c r="P8" s="136"/>
      <c r="Q8" s="137"/>
      <c r="R8" s="154" t="s">
        <v>215</v>
      </c>
      <c r="S8" s="137"/>
      <c r="T8" s="154" t="s">
        <v>216</v>
      </c>
      <c r="U8" s="136"/>
      <c r="V8" s="136"/>
      <c r="W8" s="136"/>
      <c r="X8" s="137"/>
      <c r="Y8" s="154" t="s">
        <v>217</v>
      </c>
      <c r="Z8" s="136"/>
      <c r="AA8" s="83" t="s">
        <v>218</v>
      </c>
      <c r="AB8" s="83" t="s">
        <v>15</v>
      </c>
    </row>
    <row r="9" spans="1:28" s="4" customFormat="1" ht="24" customHeight="1" thickBot="1">
      <c r="A9" s="211" t="s">
        <v>16</v>
      </c>
      <c r="B9" s="211" t="s">
        <v>17</v>
      </c>
      <c r="C9" s="211" t="s">
        <v>18</v>
      </c>
      <c r="D9" s="151" t="s">
        <v>19</v>
      </c>
      <c r="E9" s="152"/>
      <c r="F9" s="153"/>
      <c r="G9" s="211" t="s">
        <v>20</v>
      </c>
      <c r="H9" s="211" t="s">
        <v>21</v>
      </c>
      <c r="I9" s="172" t="s">
        <v>219</v>
      </c>
      <c r="J9" s="173"/>
      <c r="K9" s="174"/>
      <c r="L9" s="84">
        <v>1</v>
      </c>
      <c r="M9" s="84">
        <v>2</v>
      </c>
      <c r="N9" s="84">
        <v>3</v>
      </c>
      <c r="O9" s="84">
        <v>4</v>
      </c>
      <c r="P9" s="84">
        <v>5</v>
      </c>
      <c r="Q9" s="84">
        <v>6</v>
      </c>
      <c r="R9" s="84">
        <v>7</v>
      </c>
      <c r="S9" s="84">
        <v>8</v>
      </c>
      <c r="T9" s="84">
        <v>9</v>
      </c>
      <c r="U9" s="84">
        <v>10</v>
      </c>
      <c r="V9" s="84">
        <v>11</v>
      </c>
      <c r="W9" s="84">
        <v>12</v>
      </c>
      <c r="X9" s="84">
        <v>13</v>
      </c>
      <c r="Y9" s="84">
        <v>14</v>
      </c>
      <c r="Z9" s="84">
        <v>15</v>
      </c>
      <c r="AA9" s="84">
        <v>16</v>
      </c>
      <c r="AB9" s="84">
        <v>17</v>
      </c>
    </row>
    <row r="10" spans="1:28" s="1" customFormat="1" ht="107.25" customHeight="1" thickBot="1">
      <c r="A10" s="212"/>
      <c r="B10" s="212"/>
      <c r="C10" s="212"/>
      <c r="D10" s="211" t="s">
        <v>22</v>
      </c>
      <c r="E10" s="211" t="s">
        <v>23</v>
      </c>
      <c r="F10" s="211" t="s">
        <v>24</v>
      </c>
      <c r="G10" s="212"/>
      <c r="H10" s="212"/>
      <c r="I10" s="211" t="s">
        <v>22</v>
      </c>
      <c r="J10" s="211" t="s">
        <v>25</v>
      </c>
      <c r="K10" s="211" t="s">
        <v>26</v>
      </c>
      <c r="L10" s="214" t="s">
        <v>4</v>
      </c>
      <c r="M10" s="214" t="s">
        <v>6</v>
      </c>
      <c r="N10" s="214" t="s">
        <v>7</v>
      </c>
      <c r="O10" s="214" t="s">
        <v>31</v>
      </c>
      <c r="P10" s="214" t="s">
        <v>30</v>
      </c>
      <c r="Q10" s="214" t="s">
        <v>29</v>
      </c>
      <c r="R10" s="216" t="s">
        <v>220</v>
      </c>
      <c r="S10" s="85" t="s">
        <v>232</v>
      </c>
      <c r="T10" s="218" t="s">
        <v>8</v>
      </c>
      <c r="U10" s="218" t="s">
        <v>1</v>
      </c>
      <c r="V10" s="218" t="s">
        <v>221</v>
      </c>
      <c r="W10" s="216" t="s">
        <v>222</v>
      </c>
      <c r="X10" s="86" t="s">
        <v>233</v>
      </c>
      <c r="Y10" s="216" t="s">
        <v>223</v>
      </c>
      <c r="Z10" s="216" t="s">
        <v>224</v>
      </c>
      <c r="AA10" s="216" t="s">
        <v>225</v>
      </c>
      <c r="AB10" s="214" t="s">
        <v>0</v>
      </c>
    </row>
    <row r="11" spans="1:28" s="1" customFormat="1" ht="57" customHeight="1" thickBot="1">
      <c r="A11" s="213"/>
      <c r="B11" s="213"/>
      <c r="C11" s="213"/>
      <c r="D11" s="213"/>
      <c r="E11" s="213"/>
      <c r="F11" s="213"/>
      <c r="G11" s="213"/>
      <c r="H11" s="213"/>
      <c r="I11" s="213"/>
      <c r="J11" s="213"/>
      <c r="K11" s="213"/>
      <c r="L11" s="215"/>
      <c r="M11" s="215"/>
      <c r="N11" s="215"/>
      <c r="O11" s="215"/>
      <c r="P11" s="215"/>
      <c r="Q11" s="215"/>
      <c r="R11" s="217"/>
      <c r="S11" s="95" t="s">
        <v>226</v>
      </c>
      <c r="T11" s="219"/>
      <c r="U11" s="219"/>
      <c r="V11" s="219"/>
      <c r="W11" s="217"/>
      <c r="X11" s="96" t="s">
        <v>227</v>
      </c>
      <c r="Y11" s="217"/>
      <c r="Z11" s="217"/>
      <c r="AA11" s="217"/>
      <c r="AB11" s="215"/>
    </row>
    <row r="12" spans="1:28" s="1" customFormat="1" ht="117.75" customHeight="1">
      <c r="A12" s="27" t="s">
        <v>32</v>
      </c>
      <c r="B12" s="35" t="s">
        <v>33</v>
      </c>
      <c r="C12" s="36" t="s">
        <v>34</v>
      </c>
      <c r="D12" s="37" t="s">
        <v>35</v>
      </c>
      <c r="E12" s="38" t="s">
        <v>36</v>
      </c>
      <c r="F12" s="39">
        <v>0.2</v>
      </c>
      <c r="G12" s="37" t="s">
        <v>37</v>
      </c>
      <c r="H12" s="37" t="s">
        <v>38</v>
      </c>
      <c r="I12" s="54" t="s">
        <v>38</v>
      </c>
      <c r="J12" s="38">
        <v>0</v>
      </c>
      <c r="K12" s="58">
        <v>1</v>
      </c>
      <c r="L12" s="99">
        <v>2020630010176</v>
      </c>
      <c r="M12" s="25" t="s">
        <v>129</v>
      </c>
      <c r="N12" s="74" t="s">
        <v>176</v>
      </c>
      <c r="O12" s="74" t="s">
        <v>177</v>
      </c>
      <c r="P12" s="74">
        <v>0</v>
      </c>
      <c r="Q12" s="74">
        <v>5</v>
      </c>
      <c r="R12" s="74">
        <v>2</v>
      </c>
      <c r="S12" s="89">
        <f>R12/Q12</f>
        <v>0.4</v>
      </c>
      <c r="T12" s="74"/>
      <c r="U12" s="74" t="s">
        <v>143</v>
      </c>
      <c r="V12" s="29">
        <v>0</v>
      </c>
      <c r="W12" s="29">
        <v>0</v>
      </c>
      <c r="X12" s="90">
        <v>0</v>
      </c>
      <c r="Y12" s="29" t="s">
        <v>236</v>
      </c>
      <c r="Z12" s="29" t="s">
        <v>237</v>
      </c>
      <c r="AA12" s="29" t="s">
        <v>262</v>
      </c>
      <c r="AB12" s="77" t="s">
        <v>144</v>
      </c>
    </row>
    <row r="13" spans="1:28" s="33" customFormat="1" ht="160.5" customHeight="1">
      <c r="A13" s="27" t="s">
        <v>32</v>
      </c>
      <c r="B13" s="48" t="s">
        <v>33</v>
      </c>
      <c r="C13" s="41" t="s">
        <v>34</v>
      </c>
      <c r="D13" s="44" t="s">
        <v>39</v>
      </c>
      <c r="E13" s="49" t="s">
        <v>36</v>
      </c>
      <c r="F13" s="50">
        <v>0.2</v>
      </c>
      <c r="G13" s="44" t="s">
        <v>40</v>
      </c>
      <c r="H13" s="44" t="s">
        <v>41</v>
      </c>
      <c r="I13" s="44" t="s">
        <v>42</v>
      </c>
      <c r="J13" s="51">
        <v>2</v>
      </c>
      <c r="K13" s="65">
        <v>2</v>
      </c>
      <c r="L13" s="98">
        <v>2020630010159</v>
      </c>
      <c r="M13" s="67" t="s">
        <v>130</v>
      </c>
      <c r="N13" s="51" t="s">
        <v>178</v>
      </c>
      <c r="O13" s="51" t="s">
        <v>173</v>
      </c>
      <c r="P13" s="51">
        <v>0</v>
      </c>
      <c r="Q13" s="51">
        <v>2</v>
      </c>
      <c r="R13" s="51">
        <v>2</v>
      </c>
      <c r="S13" s="87">
        <f aca="true" t="shared" si="0" ref="S13:S55">R13/Q13</f>
        <v>1</v>
      </c>
      <c r="T13" s="51" t="s">
        <v>278</v>
      </c>
      <c r="U13" s="51" t="s">
        <v>145</v>
      </c>
      <c r="V13" s="31">
        <v>50000000</v>
      </c>
      <c r="W13" s="31">
        <v>0</v>
      </c>
      <c r="X13" s="50">
        <f>W13/V13</f>
        <v>0</v>
      </c>
      <c r="Y13" s="31" t="s">
        <v>236</v>
      </c>
      <c r="Z13" s="31" t="s">
        <v>237</v>
      </c>
      <c r="AA13" s="31" t="s">
        <v>261</v>
      </c>
      <c r="AB13" s="78" t="s">
        <v>144</v>
      </c>
    </row>
    <row r="14" spans="1:28" s="1" customFormat="1" ht="202.5" customHeight="1">
      <c r="A14" s="34" t="s">
        <v>32</v>
      </c>
      <c r="B14" s="40" t="s">
        <v>43</v>
      </c>
      <c r="C14" s="45" t="s">
        <v>44</v>
      </c>
      <c r="D14" s="57" t="s">
        <v>45</v>
      </c>
      <c r="E14" s="45" t="s">
        <v>36</v>
      </c>
      <c r="F14" s="43">
        <v>0.8</v>
      </c>
      <c r="G14" s="57" t="s">
        <v>46</v>
      </c>
      <c r="H14" s="57" t="s">
        <v>47</v>
      </c>
      <c r="I14" s="51" t="s">
        <v>48</v>
      </c>
      <c r="J14" s="43">
        <v>1</v>
      </c>
      <c r="K14" s="60">
        <v>1</v>
      </c>
      <c r="L14" s="98">
        <v>2020630010161</v>
      </c>
      <c r="M14" s="67" t="s">
        <v>131</v>
      </c>
      <c r="N14" s="51" t="s">
        <v>146</v>
      </c>
      <c r="O14" s="51" t="s">
        <v>174</v>
      </c>
      <c r="P14" s="50">
        <v>1</v>
      </c>
      <c r="Q14" s="50">
        <v>1</v>
      </c>
      <c r="R14" s="50">
        <v>1</v>
      </c>
      <c r="S14" s="87">
        <f t="shared" si="0"/>
        <v>1</v>
      </c>
      <c r="T14" s="31" t="s">
        <v>291</v>
      </c>
      <c r="U14" s="51" t="s">
        <v>145</v>
      </c>
      <c r="V14" s="31">
        <v>20000000</v>
      </c>
      <c r="W14" s="31">
        <v>1693533</v>
      </c>
      <c r="X14" s="50">
        <f>W14/V14</f>
        <v>0.08467665</v>
      </c>
      <c r="Y14" s="31" t="s">
        <v>236</v>
      </c>
      <c r="Z14" s="31" t="s">
        <v>237</v>
      </c>
      <c r="AA14" s="31" t="s">
        <v>238</v>
      </c>
      <c r="AB14" s="78" t="s">
        <v>144</v>
      </c>
    </row>
    <row r="15" spans="1:28" s="1" customFormat="1" ht="68.25" customHeight="1">
      <c r="A15" s="118" t="s">
        <v>32</v>
      </c>
      <c r="B15" s="121" t="s">
        <v>49</v>
      </c>
      <c r="C15" s="122" t="s">
        <v>170</v>
      </c>
      <c r="D15" s="123" t="s">
        <v>51</v>
      </c>
      <c r="E15" s="124" t="s">
        <v>36</v>
      </c>
      <c r="F15" s="126">
        <v>0.16</v>
      </c>
      <c r="G15" s="123" t="s">
        <v>52</v>
      </c>
      <c r="H15" s="123" t="s">
        <v>171</v>
      </c>
      <c r="I15" s="123" t="s">
        <v>53</v>
      </c>
      <c r="J15" s="126">
        <v>1</v>
      </c>
      <c r="K15" s="128">
        <v>1</v>
      </c>
      <c r="L15" s="127">
        <v>2020630010151</v>
      </c>
      <c r="M15" s="117" t="s">
        <v>172</v>
      </c>
      <c r="N15" s="115" t="s">
        <v>179</v>
      </c>
      <c r="O15" s="51" t="s">
        <v>180</v>
      </c>
      <c r="P15" s="51">
        <v>0</v>
      </c>
      <c r="Q15" s="51">
        <v>3</v>
      </c>
      <c r="R15" s="51">
        <v>1</v>
      </c>
      <c r="S15" s="87">
        <f t="shared" si="0"/>
        <v>0.3333333333333333</v>
      </c>
      <c r="T15" s="115" t="s">
        <v>279</v>
      </c>
      <c r="U15" s="115" t="s">
        <v>145</v>
      </c>
      <c r="V15" s="113">
        <v>102674520</v>
      </c>
      <c r="W15" s="113">
        <v>0</v>
      </c>
      <c r="X15" s="112">
        <f>W15/V15</f>
        <v>0</v>
      </c>
      <c r="Y15" s="113" t="s">
        <v>236</v>
      </c>
      <c r="Z15" s="113" t="s">
        <v>237</v>
      </c>
      <c r="AA15" s="97" t="s">
        <v>270</v>
      </c>
      <c r="AB15" s="116" t="s">
        <v>144</v>
      </c>
    </row>
    <row r="16" spans="1:28" s="1" customFormat="1" ht="68.25" customHeight="1">
      <c r="A16" s="119"/>
      <c r="B16" s="121"/>
      <c r="C16" s="122"/>
      <c r="D16" s="123"/>
      <c r="E16" s="123"/>
      <c r="F16" s="126"/>
      <c r="G16" s="123"/>
      <c r="H16" s="123"/>
      <c r="I16" s="123"/>
      <c r="J16" s="126"/>
      <c r="K16" s="128"/>
      <c r="L16" s="127"/>
      <c r="M16" s="117"/>
      <c r="N16" s="115"/>
      <c r="O16" s="51" t="s">
        <v>181</v>
      </c>
      <c r="P16" s="51">
        <v>1</v>
      </c>
      <c r="Q16" s="51">
        <v>1</v>
      </c>
      <c r="R16" s="51">
        <v>0</v>
      </c>
      <c r="S16" s="87">
        <f t="shared" si="0"/>
        <v>0</v>
      </c>
      <c r="T16" s="115"/>
      <c r="U16" s="115"/>
      <c r="V16" s="113"/>
      <c r="W16" s="113"/>
      <c r="X16" s="112"/>
      <c r="Y16" s="113"/>
      <c r="Z16" s="113"/>
      <c r="AA16" s="97" t="s">
        <v>276</v>
      </c>
      <c r="AB16" s="116"/>
    </row>
    <row r="17" spans="1:28" s="1" customFormat="1" ht="49.5" customHeight="1">
      <c r="A17" s="119"/>
      <c r="B17" s="121"/>
      <c r="C17" s="122"/>
      <c r="D17" s="123"/>
      <c r="E17" s="123"/>
      <c r="F17" s="126"/>
      <c r="G17" s="123"/>
      <c r="H17" s="123"/>
      <c r="I17" s="123"/>
      <c r="J17" s="126"/>
      <c r="K17" s="128"/>
      <c r="L17" s="127"/>
      <c r="M17" s="117"/>
      <c r="N17" s="115"/>
      <c r="O17" s="51" t="s">
        <v>168</v>
      </c>
      <c r="P17" s="51">
        <v>1</v>
      </c>
      <c r="Q17" s="51">
        <v>1</v>
      </c>
      <c r="R17" s="51">
        <v>1</v>
      </c>
      <c r="S17" s="87">
        <f t="shared" si="0"/>
        <v>1</v>
      </c>
      <c r="T17" s="115"/>
      <c r="U17" s="115"/>
      <c r="V17" s="113"/>
      <c r="W17" s="113"/>
      <c r="X17" s="112"/>
      <c r="Y17" s="113"/>
      <c r="Z17" s="113"/>
      <c r="AA17" s="97" t="s">
        <v>286</v>
      </c>
      <c r="AB17" s="116"/>
    </row>
    <row r="18" spans="1:28" s="1" customFormat="1" ht="81.75" customHeight="1">
      <c r="A18" s="120"/>
      <c r="B18" s="121"/>
      <c r="C18" s="122"/>
      <c r="D18" s="123"/>
      <c r="E18" s="125"/>
      <c r="F18" s="126"/>
      <c r="G18" s="123"/>
      <c r="H18" s="123"/>
      <c r="I18" s="123"/>
      <c r="J18" s="126"/>
      <c r="K18" s="128"/>
      <c r="L18" s="127"/>
      <c r="M18" s="117"/>
      <c r="N18" s="115"/>
      <c r="O18" s="51" t="s">
        <v>164</v>
      </c>
      <c r="P18" s="51">
        <v>10</v>
      </c>
      <c r="Q18" s="51">
        <v>6</v>
      </c>
      <c r="R18" s="51">
        <v>2</v>
      </c>
      <c r="S18" s="87">
        <f t="shared" si="0"/>
        <v>0.3333333333333333</v>
      </c>
      <c r="T18" s="115"/>
      <c r="U18" s="115"/>
      <c r="V18" s="113"/>
      <c r="W18" s="113"/>
      <c r="X18" s="112"/>
      <c r="Y18" s="113"/>
      <c r="Z18" s="113"/>
      <c r="AA18" s="97" t="s">
        <v>269</v>
      </c>
      <c r="AB18" s="116"/>
    </row>
    <row r="19" spans="1:28" s="33" customFormat="1" ht="49.5" customHeight="1">
      <c r="A19" s="56" t="s">
        <v>32</v>
      </c>
      <c r="B19" s="48" t="s">
        <v>49</v>
      </c>
      <c r="C19" s="41" t="s">
        <v>50</v>
      </c>
      <c r="D19" s="44" t="s">
        <v>51</v>
      </c>
      <c r="E19" s="49" t="s">
        <v>36</v>
      </c>
      <c r="F19" s="50">
        <v>0.16</v>
      </c>
      <c r="G19" s="44" t="s">
        <v>52</v>
      </c>
      <c r="H19" s="44" t="s">
        <v>54</v>
      </c>
      <c r="I19" s="44" t="s">
        <v>55</v>
      </c>
      <c r="J19" s="55">
        <v>0</v>
      </c>
      <c r="K19" s="61">
        <v>1</v>
      </c>
      <c r="L19" s="127"/>
      <c r="M19" s="117"/>
      <c r="N19" s="115"/>
      <c r="O19" s="51" t="s">
        <v>169</v>
      </c>
      <c r="P19" s="51">
        <v>0</v>
      </c>
      <c r="Q19" s="51">
        <v>1</v>
      </c>
      <c r="R19" s="51">
        <v>0</v>
      </c>
      <c r="S19" s="87">
        <f t="shared" si="0"/>
        <v>0</v>
      </c>
      <c r="T19" s="115"/>
      <c r="U19" s="115"/>
      <c r="V19" s="113"/>
      <c r="W19" s="113"/>
      <c r="X19" s="112"/>
      <c r="Y19" s="113"/>
      <c r="Z19" s="113"/>
      <c r="AA19" s="97" t="s">
        <v>275</v>
      </c>
      <c r="AB19" s="116"/>
    </row>
    <row r="20" spans="1:28" s="1" customFormat="1" ht="57" customHeight="1">
      <c r="A20" s="107" t="s">
        <v>32</v>
      </c>
      <c r="B20" s="110" t="s">
        <v>49</v>
      </c>
      <c r="C20" s="105" t="s">
        <v>50</v>
      </c>
      <c r="D20" s="108" t="s">
        <v>51</v>
      </c>
      <c r="E20" s="108" t="s">
        <v>36</v>
      </c>
      <c r="F20" s="109">
        <v>0.16</v>
      </c>
      <c r="G20" s="108" t="s">
        <v>52</v>
      </c>
      <c r="H20" s="108" t="s">
        <v>56</v>
      </c>
      <c r="I20" s="108" t="s">
        <v>57</v>
      </c>
      <c r="J20" s="109">
        <v>1</v>
      </c>
      <c r="K20" s="111">
        <v>1</v>
      </c>
      <c r="L20" s="127"/>
      <c r="M20" s="117"/>
      <c r="N20" s="115"/>
      <c r="O20" s="51" t="s">
        <v>165</v>
      </c>
      <c r="P20" s="51">
        <v>0</v>
      </c>
      <c r="Q20" s="51">
        <v>2</v>
      </c>
      <c r="R20" s="51">
        <v>2</v>
      </c>
      <c r="S20" s="87">
        <f t="shared" si="0"/>
        <v>1</v>
      </c>
      <c r="T20" s="115"/>
      <c r="U20" s="115"/>
      <c r="V20" s="113"/>
      <c r="W20" s="113"/>
      <c r="X20" s="112"/>
      <c r="Y20" s="113"/>
      <c r="Z20" s="113"/>
      <c r="AA20" s="31" t="s">
        <v>266</v>
      </c>
      <c r="AB20" s="116"/>
    </row>
    <row r="21" spans="1:28" s="1" customFormat="1" ht="75" customHeight="1">
      <c r="A21" s="27" t="s">
        <v>32</v>
      </c>
      <c r="B21" s="40" t="s">
        <v>49</v>
      </c>
      <c r="C21" s="41" t="s">
        <v>50</v>
      </c>
      <c r="D21" s="42" t="s">
        <v>51</v>
      </c>
      <c r="E21" s="38" t="s">
        <v>36</v>
      </c>
      <c r="F21" s="43">
        <v>0.16</v>
      </c>
      <c r="G21" s="42" t="s">
        <v>52</v>
      </c>
      <c r="H21" s="42" t="s">
        <v>58</v>
      </c>
      <c r="I21" s="42" t="s">
        <v>59</v>
      </c>
      <c r="J21" s="46">
        <v>0.1</v>
      </c>
      <c r="K21" s="62">
        <v>0.3</v>
      </c>
      <c r="L21" s="127"/>
      <c r="M21" s="117"/>
      <c r="N21" s="115"/>
      <c r="O21" s="51" t="s">
        <v>182</v>
      </c>
      <c r="P21" s="51">
        <v>0</v>
      </c>
      <c r="Q21" s="51">
        <v>1</v>
      </c>
      <c r="R21" s="51">
        <v>0</v>
      </c>
      <c r="S21" s="87">
        <f t="shared" si="0"/>
        <v>0</v>
      </c>
      <c r="T21" s="115"/>
      <c r="U21" s="115"/>
      <c r="V21" s="113"/>
      <c r="W21" s="113"/>
      <c r="X21" s="112"/>
      <c r="Y21" s="113"/>
      <c r="Z21" s="113"/>
      <c r="AA21" s="97" t="s">
        <v>267</v>
      </c>
      <c r="AB21" s="116"/>
    </row>
    <row r="22" spans="1:28" s="33" customFormat="1" ht="67.5" customHeight="1">
      <c r="A22" s="103" t="s">
        <v>32</v>
      </c>
      <c r="B22" s="104" t="s">
        <v>49</v>
      </c>
      <c r="C22" s="105" t="s">
        <v>50</v>
      </c>
      <c r="D22" s="100" t="s">
        <v>51</v>
      </c>
      <c r="E22" s="100" t="s">
        <v>36</v>
      </c>
      <c r="F22" s="106">
        <v>0.16</v>
      </c>
      <c r="G22" s="100" t="s">
        <v>52</v>
      </c>
      <c r="H22" s="100" t="s">
        <v>60</v>
      </c>
      <c r="I22" s="100" t="s">
        <v>61</v>
      </c>
      <c r="J22" s="101">
        <v>1</v>
      </c>
      <c r="K22" s="102">
        <v>1</v>
      </c>
      <c r="L22" s="127"/>
      <c r="M22" s="117"/>
      <c r="N22" s="115"/>
      <c r="O22" s="51" t="s">
        <v>175</v>
      </c>
      <c r="P22" s="55">
        <v>12</v>
      </c>
      <c r="Q22" s="55">
        <v>4</v>
      </c>
      <c r="R22" s="55">
        <v>3</v>
      </c>
      <c r="S22" s="87">
        <f t="shared" si="0"/>
        <v>0.75</v>
      </c>
      <c r="T22" s="115"/>
      <c r="U22" s="115"/>
      <c r="V22" s="113"/>
      <c r="W22" s="113"/>
      <c r="X22" s="112"/>
      <c r="Y22" s="113"/>
      <c r="Z22" s="113"/>
      <c r="AA22" s="31" t="s">
        <v>272</v>
      </c>
      <c r="AB22" s="116"/>
    </row>
    <row r="23" spans="1:28" s="1" customFormat="1" ht="49.5" customHeight="1">
      <c r="A23" s="27" t="s">
        <v>32</v>
      </c>
      <c r="B23" s="40" t="s">
        <v>49</v>
      </c>
      <c r="C23" s="41" t="s">
        <v>50</v>
      </c>
      <c r="D23" s="42" t="s">
        <v>51</v>
      </c>
      <c r="E23" s="38" t="s">
        <v>36</v>
      </c>
      <c r="F23" s="43">
        <v>0.16</v>
      </c>
      <c r="G23" s="42" t="s">
        <v>52</v>
      </c>
      <c r="H23" s="42" t="s">
        <v>62</v>
      </c>
      <c r="I23" s="42" t="s">
        <v>63</v>
      </c>
      <c r="J23" s="43" t="s">
        <v>64</v>
      </c>
      <c r="K23" s="63">
        <v>200</v>
      </c>
      <c r="L23" s="127"/>
      <c r="M23" s="117"/>
      <c r="N23" s="115"/>
      <c r="O23" s="51" t="s">
        <v>166</v>
      </c>
      <c r="P23" s="51">
        <v>0</v>
      </c>
      <c r="Q23" s="51">
        <v>2</v>
      </c>
      <c r="R23" s="51">
        <v>0</v>
      </c>
      <c r="S23" s="87">
        <f t="shared" si="0"/>
        <v>0</v>
      </c>
      <c r="T23" s="115"/>
      <c r="U23" s="115"/>
      <c r="V23" s="113"/>
      <c r="W23" s="113"/>
      <c r="X23" s="112"/>
      <c r="Y23" s="113"/>
      <c r="Z23" s="113"/>
      <c r="AA23" s="97" t="s">
        <v>273</v>
      </c>
      <c r="AB23" s="116"/>
    </row>
    <row r="24" spans="1:28" s="1" customFormat="1" ht="49.5" customHeight="1">
      <c r="A24" s="27" t="s">
        <v>32</v>
      </c>
      <c r="B24" s="40" t="s">
        <v>49</v>
      </c>
      <c r="C24" s="41" t="s">
        <v>50</v>
      </c>
      <c r="D24" s="42" t="s">
        <v>51</v>
      </c>
      <c r="E24" s="38" t="s">
        <v>36</v>
      </c>
      <c r="F24" s="43">
        <v>0.16</v>
      </c>
      <c r="G24" s="42" t="s">
        <v>52</v>
      </c>
      <c r="H24" s="42" t="s">
        <v>65</v>
      </c>
      <c r="I24" s="42" t="s">
        <v>66</v>
      </c>
      <c r="J24" s="43" t="s">
        <v>64</v>
      </c>
      <c r="K24" s="63">
        <v>4</v>
      </c>
      <c r="L24" s="127"/>
      <c r="M24" s="117"/>
      <c r="N24" s="115"/>
      <c r="O24" s="51" t="s">
        <v>183</v>
      </c>
      <c r="P24" s="51">
        <v>4</v>
      </c>
      <c r="Q24" s="51">
        <v>1</v>
      </c>
      <c r="R24" s="51">
        <v>0</v>
      </c>
      <c r="S24" s="87">
        <f t="shared" si="0"/>
        <v>0</v>
      </c>
      <c r="T24" s="115"/>
      <c r="U24" s="115"/>
      <c r="V24" s="113"/>
      <c r="W24" s="113"/>
      <c r="X24" s="112"/>
      <c r="Y24" s="113"/>
      <c r="Z24" s="113"/>
      <c r="AA24" s="97" t="s">
        <v>274</v>
      </c>
      <c r="AB24" s="116"/>
    </row>
    <row r="25" spans="1:28" s="1" customFormat="1" ht="71.25" customHeight="1">
      <c r="A25" s="27" t="s">
        <v>32</v>
      </c>
      <c r="B25" s="40" t="s">
        <v>49</v>
      </c>
      <c r="C25" s="41" t="s">
        <v>67</v>
      </c>
      <c r="D25" s="42" t="s">
        <v>68</v>
      </c>
      <c r="E25" s="38" t="s">
        <v>36</v>
      </c>
      <c r="F25" s="43">
        <v>0.2</v>
      </c>
      <c r="G25" s="42" t="s">
        <v>69</v>
      </c>
      <c r="H25" s="42" t="s">
        <v>70</v>
      </c>
      <c r="I25" s="42" t="s">
        <v>71</v>
      </c>
      <c r="J25" s="43" t="s">
        <v>64</v>
      </c>
      <c r="K25" s="63">
        <v>4</v>
      </c>
      <c r="L25" s="127"/>
      <c r="M25" s="117"/>
      <c r="N25" s="115"/>
      <c r="O25" s="51" t="s">
        <v>167</v>
      </c>
      <c r="P25" s="51">
        <v>0</v>
      </c>
      <c r="Q25" s="51">
        <v>1</v>
      </c>
      <c r="R25" s="51">
        <v>1</v>
      </c>
      <c r="S25" s="87">
        <f t="shared" si="0"/>
        <v>1</v>
      </c>
      <c r="T25" s="115"/>
      <c r="U25" s="115"/>
      <c r="V25" s="113"/>
      <c r="W25" s="113"/>
      <c r="X25" s="112"/>
      <c r="Y25" s="113"/>
      <c r="Z25" s="113"/>
      <c r="AA25" s="97" t="s">
        <v>268</v>
      </c>
      <c r="AB25" s="116"/>
    </row>
    <row r="26" spans="1:28" s="1" customFormat="1" ht="94.5" customHeight="1">
      <c r="A26" s="28" t="s">
        <v>72</v>
      </c>
      <c r="B26" s="40" t="s">
        <v>73</v>
      </c>
      <c r="C26" s="45" t="s">
        <v>74</v>
      </c>
      <c r="D26" s="42" t="s">
        <v>75</v>
      </c>
      <c r="E26" s="38" t="s">
        <v>36</v>
      </c>
      <c r="F26" s="43">
        <v>0.2</v>
      </c>
      <c r="G26" s="42" t="s">
        <v>76</v>
      </c>
      <c r="H26" s="42" t="s">
        <v>77</v>
      </c>
      <c r="I26" s="42" t="s">
        <v>78</v>
      </c>
      <c r="J26" s="45">
        <v>0</v>
      </c>
      <c r="K26" s="60">
        <v>1</v>
      </c>
      <c r="L26" s="127">
        <v>2020630010172</v>
      </c>
      <c r="M26" s="117" t="s">
        <v>132</v>
      </c>
      <c r="N26" s="115" t="s">
        <v>150</v>
      </c>
      <c r="O26" s="51" t="s">
        <v>151</v>
      </c>
      <c r="P26" s="51">
        <v>0</v>
      </c>
      <c r="Q26" s="51">
        <v>1</v>
      </c>
      <c r="R26" s="51">
        <v>0</v>
      </c>
      <c r="S26" s="87">
        <f t="shared" si="0"/>
        <v>0</v>
      </c>
      <c r="T26" s="113" t="s">
        <v>292</v>
      </c>
      <c r="U26" s="115" t="s">
        <v>145</v>
      </c>
      <c r="V26" s="113">
        <v>296226600</v>
      </c>
      <c r="W26" s="113">
        <v>74953959</v>
      </c>
      <c r="X26" s="112">
        <f>W26/V26</f>
        <v>0.2530291304021989</v>
      </c>
      <c r="Y26" s="113" t="s">
        <v>236</v>
      </c>
      <c r="Z26" s="113" t="s">
        <v>237</v>
      </c>
      <c r="AA26" s="97" t="s">
        <v>263</v>
      </c>
      <c r="AB26" s="116" t="s">
        <v>144</v>
      </c>
    </row>
    <row r="27" spans="1:28" s="1" customFormat="1" ht="106.5" customHeight="1">
      <c r="A27" s="28" t="s">
        <v>72</v>
      </c>
      <c r="B27" s="40" t="s">
        <v>73</v>
      </c>
      <c r="C27" s="45" t="s">
        <v>74</v>
      </c>
      <c r="D27" s="42" t="s">
        <v>75</v>
      </c>
      <c r="E27" s="38" t="s">
        <v>36</v>
      </c>
      <c r="F27" s="43">
        <v>0.2</v>
      </c>
      <c r="G27" s="42" t="s">
        <v>76</v>
      </c>
      <c r="H27" s="42" t="s">
        <v>79</v>
      </c>
      <c r="I27" s="44" t="s">
        <v>80</v>
      </c>
      <c r="J27" s="45">
        <v>0</v>
      </c>
      <c r="K27" s="60">
        <v>1</v>
      </c>
      <c r="L27" s="127"/>
      <c r="M27" s="117"/>
      <c r="N27" s="115"/>
      <c r="O27" s="51" t="s">
        <v>184</v>
      </c>
      <c r="P27" s="51">
        <v>1</v>
      </c>
      <c r="Q27" s="51">
        <v>2</v>
      </c>
      <c r="R27" s="51">
        <v>0</v>
      </c>
      <c r="S27" s="87">
        <f t="shared" si="0"/>
        <v>0</v>
      </c>
      <c r="T27" s="113"/>
      <c r="U27" s="115"/>
      <c r="V27" s="113"/>
      <c r="W27" s="113"/>
      <c r="X27" s="112"/>
      <c r="Y27" s="113"/>
      <c r="Z27" s="113"/>
      <c r="AA27" s="97" t="s">
        <v>265</v>
      </c>
      <c r="AB27" s="116"/>
    </row>
    <row r="28" spans="1:28" s="1" customFormat="1" ht="96" customHeight="1">
      <c r="A28" s="28" t="s">
        <v>72</v>
      </c>
      <c r="B28" s="40" t="s">
        <v>73</v>
      </c>
      <c r="C28" s="45" t="s">
        <v>74</v>
      </c>
      <c r="D28" s="42" t="s">
        <v>75</v>
      </c>
      <c r="E28" s="38" t="s">
        <v>36</v>
      </c>
      <c r="F28" s="43">
        <v>0.2</v>
      </c>
      <c r="G28" s="42" t="s">
        <v>76</v>
      </c>
      <c r="H28" s="42" t="s">
        <v>79</v>
      </c>
      <c r="I28" s="44" t="s">
        <v>81</v>
      </c>
      <c r="J28" s="45">
        <v>0</v>
      </c>
      <c r="K28" s="59">
        <v>1</v>
      </c>
      <c r="L28" s="127"/>
      <c r="M28" s="117"/>
      <c r="N28" s="115"/>
      <c r="O28" s="51" t="s">
        <v>152</v>
      </c>
      <c r="P28" s="51">
        <v>0</v>
      </c>
      <c r="Q28" s="51">
        <v>1</v>
      </c>
      <c r="R28" s="51">
        <v>0</v>
      </c>
      <c r="S28" s="87">
        <f t="shared" si="0"/>
        <v>0</v>
      </c>
      <c r="T28" s="113"/>
      <c r="U28" s="115"/>
      <c r="V28" s="113"/>
      <c r="W28" s="113"/>
      <c r="X28" s="112"/>
      <c r="Y28" s="113"/>
      <c r="Z28" s="113"/>
      <c r="AA28" s="97" t="s">
        <v>239</v>
      </c>
      <c r="AB28" s="116"/>
    </row>
    <row r="29" spans="1:28" s="1" customFormat="1" ht="63" customHeight="1">
      <c r="A29" s="28" t="s">
        <v>72</v>
      </c>
      <c r="B29" s="40" t="s">
        <v>73</v>
      </c>
      <c r="C29" s="45" t="s">
        <v>74</v>
      </c>
      <c r="D29" s="42" t="s">
        <v>75</v>
      </c>
      <c r="E29" s="38" t="s">
        <v>36</v>
      </c>
      <c r="F29" s="43">
        <v>0.2</v>
      </c>
      <c r="G29" s="42" t="s">
        <v>76</v>
      </c>
      <c r="H29" s="42" t="s">
        <v>82</v>
      </c>
      <c r="I29" s="44" t="s">
        <v>83</v>
      </c>
      <c r="J29" s="43">
        <v>1</v>
      </c>
      <c r="K29" s="60">
        <v>1</v>
      </c>
      <c r="L29" s="127"/>
      <c r="M29" s="117"/>
      <c r="N29" s="115"/>
      <c r="O29" s="51" t="s">
        <v>208</v>
      </c>
      <c r="P29" s="50">
        <v>1</v>
      </c>
      <c r="Q29" s="50">
        <v>1</v>
      </c>
      <c r="R29" s="50">
        <v>1</v>
      </c>
      <c r="S29" s="87">
        <f t="shared" si="0"/>
        <v>1</v>
      </c>
      <c r="T29" s="113"/>
      <c r="U29" s="115"/>
      <c r="V29" s="113"/>
      <c r="W29" s="113"/>
      <c r="X29" s="112"/>
      <c r="Y29" s="113"/>
      <c r="Z29" s="113"/>
      <c r="AA29" s="97" t="s">
        <v>240</v>
      </c>
      <c r="AB29" s="116"/>
    </row>
    <row r="30" spans="1:28" s="1" customFormat="1" ht="61.5" customHeight="1">
      <c r="A30" s="28" t="s">
        <v>72</v>
      </c>
      <c r="B30" s="40" t="s">
        <v>73</v>
      </c>
      <c r="C30" s="45" t="s">
        <v>74</v>
      </c>
      <c r="D30" s="42" t="s">
        <v>75</v>
      </c>
      <c r="E30" s="38" t="s">
        <v>36</v>
      </c>
      <c r="F30" s="43">
        <v>0.2</v>
      </c>
      <c r="G30" s="42" t="s">
        <v>76</v>
      </c>
      <c r="H30" s="42" t="s">
        <v>84</v>
      </c>
      <c r="I30" s="44" t="s">
        <v>85</v>
      </c>
      <c r="J30" s="47">
        <v>22600</v>
      </c>
      <c r="K30" s="64">
        <v>25000</v>
      </c>
      <c r="L30" s="127"/>
      <c r="M30" s="117"/>
      <c r="N30" s="115"/>
      <c r="O30" s="51" t="s">
        <v>185</v>
      </c>
      <c r="P30" s="51">
        <v>6250</v>
      </c>
      <c r="Q30" s="51">
        <v>5000</v>
      </c>
      <c r="R30" s="51">
        <v>2692</v>
      </c>
      <c r="S30" s="87">
        <f t="shared" si="0"/>
        <v>0.5384</v>
      </c>
      <c r="T30" s="113"/>
      <c r="U30" s="115"/>
      <c r="V30" s="113"/>
      <c r="W30" s="113"/>
      <c r="X30" s="112"/>
      <c r="Y30" s="113"/>
      <c r="Z30" s="113"/>
      <c r="AA30" s="97" t="s">
        <v>245</v>
      </c>
      <c r="AB30" s="116"/>
    </row>
    <row r="31" spans="1:28" s="1" customFormat="1" ht="87.75" customHeight="1">
      <c r="A31" s="28" t="s">
        <v>72</v>
      </c>
      <c r="B31" s="40" t="s">
        <v>73</v>
      </c>
      <c r="C31" s="45" t="s">
        <v>74</v>
      </c>
      <c r="D31" s="42" t="s">
        <v>75</v>
      </c>
      <c r="E31" s="38" t="s">
        <v>36</v>
      </c>
      <c r="F31" s="43">
        <v>0.2</v>
      </c>
      <c r="G31" s="42" t="s">
        <v>76</v>
      </c>
      <c r="H31" s="42" t="s">
        <v>86</v>
      </c>
      <c r="I31" s="44" t="s">
        <v>87</v>
      </c>
      <c r="J31" s="45">
        <v>0</v>
      </c>
      <c r="K31" s="59">
        <v>10</v>
      </c>
      <c r="L31" s="127"/>
      <c r="M31" s="117"/>
      <c r="N31" s="115"/>
      <c r="O31" s="51" t="s">
        <v>186</v>
      </c>
      <c r="P31" s="51">
        <v>0</v>
      </c>
      <c r="Q31" s="51">
        <v>1</v>
      </c>
      <c r="R31" s="51">
        <v>0</v>
      </c>
      <c r="S31" s="87">
        <f t="shared" si="0"/>
        <v>0</v>
      </c>
      <c r="T31" s="113"/>
      <c r="U31" s="115"/>
      <c r="V31" s="113"/>
      <c r="W31" s="113"/>
      <c r="X31" s="112"/>
      <c r="Y31" s="113"/>
      <c r="Z31" s="113"/>
      <c r="AA31" s="97" t="s">
        <v>241</v>
      </c>
      <c r="AB31" s="116"/>
    </row>
    <row r="32" spans="1:28" s="1" customFormat="1" ht="84.75" customHeight="1">
      <c r="A32" s="28" t="s">
        <v>72</v>
      </c>
      <c r="B32" s="40" t="s">
        <v>73</v>
      </c>
      <c r="C32" s="45" t="s">
        <v>74</v>
      </c>
      <c r="D32" s="42" t="s">
        <v>88</v>
      </c>
      <c r="E32" s="38">
        <v>21</v>
      </c>
      <c r="F32" s="45">
        <v>41</v>
      </c>
      <c r="G32" s="42" t="s">
        <v>89</v>
      </c>
      <c r="H32" s="42" t="s">
        <v>90</v>
      </c>
      <c r="I32" s="42" t="s">
        <v>91</v>
      </c>
      <c r="J32" s="45">
        <v>1</v>
      </c>
      <c r="K32" s="59">
        <v>1</v>
      </c>
      <c r="L32" s="127">
        <v>2020630010160</v>
      </c>
      <c r="M32" s="117" t="s">
        <v>133</v>
      </c>
      <c r="N32" s="115" t="s">
        <v>189</v>
      </c>
      <c r="O32" s="51" t="s">
        <v>187</v>
      </c>
      <c r="P32" s="51">
        <v>3</v>
      </c>
      <c r="Q32" s="51">
        <v>3</v>
      </c>
      <c r="R32" s="51">
        <v>3</v>
      </c>
      <c r="S32" s="87">
        <f t="shared" si="0"/>
        <v>1</v>
      </c>
      <c r="T32" s="115" t="s">
        <v>290</v>
      </c>
      <c r="U32" s="115" t="s">
        <v>143</v>
      </c>
      <c r="V32" s="113">
        <v>1994313290</v>
      </c>
      <c r="W32" s="113">
        <v>836639247</v>
      </c>
      <c r="X32" s="112">
        <f>W32/V32</f>
        <v>0.41951244631178286</v>
      </c>
      <c r="Y32" s="113" t="s">
        <v>236</v>
      </c>
      <c r="Z32" s="113" t="s">
        <v>237</v>
      </c>
      <c r="AA32" s="97" t="s">
        <v>271</v>
      </c>
      <c r="AB32" s="116" t="s">
        <v>144</v>
      </c>
    </row>
    <row r="33" spans="1:28" s="1" customFormat="1" ht="86.25" customHeight="1">
      <c r="A33" s="28" t="s">
        <v>72</v>
      </c>
      <c r="B33" s="40" t="s">
        <v>73</v>
      </c>
      <c r="C33" s="45" t="s">
        <v>74</v>
      </c>
      <c r="D33" s="42" t="s">
        <v>88</v>
      </c>
      <c r="E33" s="38">
        <v>21</v>
      </c>
      <c r="F33" s="45">
        <v>41</v>
      </c>
      <c r="G33" s="42" t="s">
        <v>89</v>
      </c>
      <c r="H33" s="42" t="s">
        <v>92</v>
      </c>
      <c r="I33" s="44" t="s">
        <v>93</v>
      </c>
      <c r="J33" s="45">
        <v>1</v>
      </c>
      <c r="K33" s="59">
        <v>1</v>
      </c>
      <c r="L33" s="127"/>
      <c r="M33" s="117"/>
      <c r="N33" s="115"/>
      <c r="O33" s="51" t="s">
        <v>188</v>
      </c>
      <c r="P33" s="51">
        <v>2</v>
      </c>
      <c r="Q33" s="51">
        <v>1</v>
      </c>
      <c r="R33" s="51">
        <v>0</v>
      </c>
      <c r="S33" s="87">
        <f t="shared" si="0"/>
        <v>0</v>
      </c>
      <c r="T33" s="115"/>
      <c r="U33" s="115"/>
      <c r="V33" s="113"/>
      <c r="W33" s="113"/>
      <c r="X33" s="112"/>
      <c r="Y33" s="113"/>
      <c r="Z33" s="113"/>
      <c r="AA33" s="97" t="s">
        <v>243</v>
      </c>
      <c r="AB33" s="116"/>
    </row>
    <row r="34" spans="1:28" s="1" customFormat="1" ht="60" customHeight="1">
      <c r="A34" s="53" t="s">
        <v>72</v>
      </c>
      <c r="B34" s="40" t="s">
        <v>73</v>
      </c>
      <c r="C34" s="45" t="s">
        <v>74</v>
      </c>
      <c r="D34" s="42" t="s">
        <v>88</v>
      </c>
      <c r="E34" s="38">
        <v>21</v>
      </c>
      <c r="F34" s="45">
        <v>41</v>
      </c>
      <c r="G34" s="42" t="s">
        <v>89</v>
      </c>
      <c r="H34" s="42" t="s">
        <v>142</v>
      </c>
      <c r="I34" s="44" t="s">
        <v>94</v>
      </c>
      <c r="J34" s="45">
        <v>140</v>
      </c>
      <c r="K34" s="59">
        <v>140</v>
      </c>
      <c r="L34" s="127"/>
      <c r="M34" s="117"/>
      <c r="N34" s="115"/>
      <c r="O34" s="51" t="s">
        <v>190</v>
      </c>
      <c r="P34" s="51">
        <v>35</v>
      </c>
      <c r="Q34" s="51">
        <v>35</v>
      </c>
      <c r="R34" s="51">
        <v>26</v>
      </c>
      <c r="S34" s="87">
        <f t="shared" si="0"/>
        <v>0.7428571428571429</v>
      </c>
      <c r="T34" s="115"/>
      <c r="U34" s="115"/>
      <c r="V34" s="113"/>
      <c r="W34" s="113"/>
      <c r="X34" s="112"/>
      <c r="Y34" s="113"/>
      <c r="Z34" s="113"/>
      <c r="AA34" s="97" t="s">
        <v>242</v>
      </c>
      <c r="AB34" s="116"/>
    </row>
    <row r="35" spans="1:28" s="33" customFormat="1" ht="183.75" customHeight="1">
      <c r="A35" s="53" t="s">
        <v>72</v>
      </c>
      <c r="B35" s="48" t="s">
        <v>73</v>
      </c>
      <c r="C35" s="41" t="s">
        <v>95</v>
      </c>
      <c r="D35" s="44" t="s">
        <v>96</v>
      </c>
      <c r="E35" s="49" t="s">
        <v>36</v>
      </c>
      <c r="F35" s="50">
        <v>0.2</v>
      </c>
      <c r="G35" s="44" t="s">
        <v>97</v>
      </c>
      <c r="H35" s="44" t="s">
        <v>98</v>
      </c>
      <c r="I35" s="44" t="s">
        <v>99</v>
      </c>
      <c r="J35" s="51">
        <v>0</v>
      </c>
      <c r="K35" s="65">
        <v>4</v>
      </c>
      <c r="L35" s="98">
        <v>2020630010150</v>
      </c>
      <c r="M35" s="67" t="s">
        <v>134</v>
      </c>
      <c r="N35" s="51" t="s">
        <v>192</v>
      </c>
      <c r="O35" s="51" t="s">
        <v>191</v>
      </c>
      <c r="P35" s="50">
        <v>1</v>
      </c>
      <c r="Q35" s="50">
        <v>0.3</v>
      </c>
      <c r="R35" s="50">
        <v>0.3</v>
      </c>
      <c r="S35" s="87">
        <f t="shared" si="0"/>
        <v>1</v>
      </c>
      <c r="T35" s="31" t="s">
        <v>280</v>
      </c>
      <c r="U35" s="51" t="s">
        <v>145</v>
      </c>
      <c r="V35" s="31">
        <v>61772834</v>
      </c>
      <c r="W35" s="31">
        <v>49965531</v>
      </c>
      <c r="X35" s="50">
        <f>W35/V35</f>
        <v>0.8088592956573759</v>
      </c>
      <c r="Y35" s="31" t="s">
        <v>236</v>
      </c>
      <c r="Z35" s="31" t="s">
        <v>237</v>
      </c>
      <c r="AA35" s="31" t="s">
        <v>244</v>
      </c>
      <c r="AB35" s="78" t="s">
        <v>144</v>
      </c>
    </row>
    <row r="36" spans="1:28" s="1" customFormat="1" ht="75" customHeight="1">
      <c r="A36" s="28" t="s">
        <v>72</v>
      </c>
      <c r="B36" s="40" t="s">
        <v>73</v>
      </c>
      <c r="C36" s="41" t="s">
        <v>95</v>
      </c>
      <c r="D36" s="42" t="s">
        <v>96</v>
      </c>
      <c r="E36" s="38" t="s">
        <v>36</v>
      </c>
      <c r="F36" s="43">
        <v>0.2</v>
      </c>
      <c r="G36" s="42" t="s">
        <v>97</v>
      </c>
      <c r="H36" s="42" t="s">
        <v>100</v>
      </c>
      <c r="I36" s="44" t="s">
        <v>101</v>
      </c>
      <c r="J36" s="45">
        <v>160</v>
      </c>
      <c r="K36" s="59">
        <v>160</v>
      </c>
      <c r="L36" s="127">
        <v>2020630010158</v>
      </c>
      <c r="M36" s="117" t="s">
        <v>135</v>
      </c>
      <c r="N36" s="115" t="s">
        <v>149</v>
      </c>
      <c r="O36" s="51" t="s">
        <v>193</v>
      </c>
      <c r="P36" s="51">
        <v>40</v>
      </c>
      <c r="Q36" s="51">
        <v>20</v>
      </c>
      <c r="R36" s="51">
        <v>20</v>
      </c>
      <c r="S36" s="87">
        <f t="shared" si="0"/>
        <v>1</v>
      </c>
      <c r="T36" s="113" t="s">
        <v>281</v>
      </c>
      <c r="U36" s="115" t="s">
        <v>145</v>
      </c>
      <c r="V36" s="113">
        <v>41195931</v>
      </c>
      <c r="W36" s="113">
        <v>38951265</v>
      </c>
      <c r="X36" s="112">
        <f>W36/V36</f>
        <v>0.9455124342256035</v>
      </c>
      <c r="Y36" s="113" t="s">
        <v>236</v>
      </c>
      <c r="Z36" s="113" t="s">
        <v>237</v>
      </c>
      <c r="AA36" s="31" t="s">
        <v>246</v>
      </c>
      <c r="AB36" s="116" t="s">
        <v>144</v>
      </c>
    </row>
    <row r="37" spans="1:28" s="1" customFormat="1" ht="81" customHeight="1">
      <c r="A37" s="28" t="s">
        <v>72</v>
      </c>
      <c r="B37" s="40" t="s">
        <v>73</v>
      </c>
      <c r="C37" s="41" t="s">
        <v>95</v>
      </c>
      <c r="D37" s="42" t="s">
        <v>96</v>
      </c>
      <c r="E37" s="38" t="s">
        <v>36</v>
      </c>
      <c r="F37" s="43">
        <v>0.2</v>
      </c>
      <c r="G37" s="42" t="s">
        <v>97</v>
      </c>
      <c r="H37" s="42" t="s">
        <v>100</v>
      </c>
      <c r="I37" s="44" t="s">
        <v>102</v>
      </c>
      <c r="J37" s="45">
        <v>120</v>
      </c>
      <c r="K37" s="59">
        <v>120</v>
      </c>
      <c r="L37" s="127"/>
      <c r="M37" s="117"/>
      <c r="N37" s="115"/>
      <c r="O37" s="51" t="s">
        <v>153</v>
      </c>
      <c r="P37" s="51">
        <v>30</v>
      </c>
      <c r="Q37" s="51">
        <v>23</v>
      </c>
      <c r="R37" s="51">
        <v>18</v>
      </c>
      <c r="S37" s="87">
        <f t="shared" si="0"/>
        <v>0.782608695652174</v>
      </c>
      <c r="T37" s="113"/>
      <c r="U37" s="115"/>
      <c r="V37" s="113"/>
      <c r="W37" s="113"/>
      <c r="X37" s="112"/>
      <c r="Y37" s="113"/>
      <c r="Z37" s="113"/>
      <c r="AA37" s="31" t="s">
        <v>248</v>
      </c>
      <c r="AB37" s="116"/>
    </row>
    <row r="38" spans="1:28" s="1" customFormat="1" ht="111.75" customHeight="1">
      <c r="A38" s="28" t="s">
        <v>72</v>
      </c>
      <c r="B38" s="40" t="s">
        <v>73</v>
      </c>
      <c r="C38" s="41" t="s">
        <v>95</v>
      </c>
      <c r="D38" s="42" t="s">
        <v>96</v>
      </c>
      <c r="E38" s="38" t="s">
        <v>36</v>
      </c>
      <c r="F38" s="43">
        <v>0.2</v>
      </c>
      <c r="G38" s="42" t="s">
        <v>97</v>
      </c>
      <c r="H38" s="42" t="s">
        <v>100</v>
      </c>
      <c r="I38" s="44" t="s">
        <v>103</v>
      </c>
      <c r="J38" s="45">
        <v>116</v>
      </c>
      <c r="K38" s="59">
        <v>116</v>
      </c>
      <c r="L38" s="127"/>
      <c r="M38" s="117"/>
      <c r="N38" s="115"/>
      <c r="O38" s="51" t="s">
        <v>162</v>
      </c>
      <c r="P38" s="51">
        <v>29</v>
      </c>
      <c r="Q38" s="51">
        <v>10</v>
      </c>
      <c r="R38" s="51">
        <v>10</v>
      </c>
      <c r="S38" s="87">
        <f t="shared" si="0"/>
        <v>1</v>
      </c>
      <c r="T38" s="113"/>
      <c r="U38" s="115"/>
      <c r="V38" s="113"/>
      <c r="W38" s="113"/>
      <c r="X38" s="112"/>
      <c r="Y38" s="113"/>
      <c r="Z38" s="113"/>
      <c r="AA38" s="31" t="s">
        <v>247</v>
      </c>
      <c r="AB38" s="116"/>
    </row>
    <row r="39" spans="1:28" s="1" customFormat="1" ht="177" customHeight="1">
      <c r="A39" s="28" t="s">
        <v>72</v>
      </c>
      <c r="B39" s="40" t="s">
        <v>73</v>
      </c>
      <c r="C39" s="41" t="s">
        <v>95</v>
      </c>
      <c r="D39" s="42" t="s">
        <v>96</v>
      </c>
      <c r="E39" s="38" t="s">
        <v>36</v>
      </c>
      <c r="F39" s="43">
        <v>0.2</v>
      </c>
      <c r="G39" s="42" t="s">
        <v>97</v>
      </c>
      <c r="H39" s="42" t="s">
        <v>104</v>
      </c>
      <c r="I39" s="44" t="s">
        <v>105</v>
      </c>
      <c r="J39" s="45">
        <v>0</v>
      </c>
      <c r="K39" s="59">
        <v>4</v>
      </c>
      <c r="L39" s="127">
        <v>2020630010156</v>
      </c>
      <c r="M39" s="117" t="s">
        <v>136</v>
      </c>
      <c r="N39" s="115" t="s">
        <v>194</v>
      </c>
      <c r="O39" s="51" t="s">
        <v>195</v>
      </c>
      <c r="P39" s="51">
        <v>1</v>
      </c>
      <c r="Q39" s="51">
        <v>4</v>
      </c>
      <c r="R39" s="51">
        <v>4</v>
      </c>
      <c r="S39" s="87">
        <f t="shared" si="0"/>
        <v>1</v>
      </c>
      <c r="T39" s="113" t="s">
        <v>289</v>
      </c>
      <c r="U39" s="115" t="s">
        <v>145</v>
      </c>
      <c r="V39" s="113">
        <v>47140434</v>
      </c>
      <c r="W39" s="113">
        <v>36116432</v>
      </c>
      <c r="X39" s="112">
        <f>W39/V39</f>
        <v>0.7661455132127125</v>
      </c>
      <c r="Y39" s="113" t="s">
        <v>236</v>
      </c>
      <c r="Z39" s="113" t="s">
        <v>237</v>
      </c>
      <c r="AA39" s="31" t="s">
        <v>249</v>
      </c>
      <c r="AB39" s="116" t="s">
        <v>144</v>
      </c>
    </row>
    <row r="40" spans="1:28" s="1" customFormat="1" ht="64.5" customHeight="1">
      <c r="A40" s="28" t="s">
        <v>72</v>
      </c>
      <c r="B40" s="40" t="s">
        <v>73</v>
      </c>
      <c r="C40" s="41" t="s">
        <v>95</v>
      </c>
      <c r="D40" s="42" t="s">
        <v>96</v>
      </c>
      <c r="E40" s="38" t="s">
        <v>36</v>
      </c>
      <c r="F40" s="43">
        <v>0.2</v>
      </c>
      <c r="G40" s="42" t="s">
        <v>97</v>
      </c>
      <c r="H40" s="42" t="s">
        <v>104</v>
      </c>
      <c r="I40" s="44" t="s">
        <v>106</v>
      </c>
      <c r="J40" s="45">
        <v>11</v>
      </c>
      <c r="K40" s="59">
        <v>11</v>
      </c>
      <c r="L40" s="127"/>
      <c r="M40" s="117"/>
      <c r="N40" s="115"/>
      <c r="O40" s="51" t="s">
        <v>196</v>
      </c>
      <c r="P40" s="51">
        <v>11</v>
      </c>
      <c r="Q40" s="51">
        <v>11</v>
      </c>
      <c r="R40" s="51">
        <v>11</v>
      </c>
      <c r="S40" s="87">
        <f t="shared" si="0"/>
        <v>1</v>
      </c>
      <c r="T40" s="113"/>
      <c r="U40" s="115"/>
      <c r="V40" s="113"/>
      <c r="W40" s="113"/>
      <c r="X40" s="112"/>
      <c r="Y40" s="113"/>
      <c r="Z40" s="113"/>
      <c r="AA40" s="31" t="s">
        <v>250</v>
      </c>
      <c r="AB40" s="116"/>
    </row>
    <row r="41" spans="1:28" s="1" customFormat="1" ht="191.25" customHeight="1">
      <c r="A41" s="146" t="s">
        <v>72</v>
      </c>
      <c r="B41" s="140" t="s">
        <v>73</v>
      </c>
      <c r="C41" s="149" t="s">
        <v>95</v>
      </c>
      <c r="D41" s="124" t="s">
        <v>107</v>
      </c>
      <c r="E41" s="124" t="s">
        <v>36</v>
      </c>
      <c r="F41" s="131">
        <v>0.2</v>
      </c>
      <c r="G41" s="124" t="s">
        <v>108</v>
      </c>
      <c r="H41" s="124" t="s">
        <v>109</v>
      </c>
      <c r="I41" s="124" t="s">
        <v>110</v>
      </c>
      <c r="J41" s="124">
        <v>0</v>
      </c>
      <c r="K41" s="129">
        <v>1</v>
      </c>
      <c r="L41" s="127">
        <v>2020630010163</v>
      </c>
      <c r="M41" s="117" t="s">
        <v>137</v>
      </c>
      <c r="N41" s="115" t="s">
        <v>148</v>
      </c>
      <c r="O41" s="51" t="s">
        <v>197</v>
      </c>
      <c r="P41" s="51">
        <v>0</v>
      </c>
      <c r="Q41" s="51">
        <v>2</v>
      </c>
      <c r="R41" s="51">
        <v>1</v>
      </c>
      <c r="S41" s="87">
        <f t="shared" si="0"/>
        <v>0.5</v>
      </c>
      <c r="T41" s="113" t="s">
        <v>282</v>
      </c>
      <c r="U41" s="115" t="s">
        <v>145</v>
      </c>
      <c r="V41" s="113">
        <v>24534002</v>
      </c>
      <c r="W41" s="113">
        <v>6420000</v>
      </c>
      <c r="X41" s="112">
        <f>W41/V41</f>
        <v>0.2616776504705592</v>
      </c>
      <c r="Y41" s="113" t="s">
        <v>236</v>
      </c>
      <c r="Z41" s="113" t="s">
        <v>237</v>
      </c>
      <c r="AA41" s="31" t="s">
        <v>251</v>
      </c>
      <c r="AB41" s="116" t="s">
        <v>144</v>
      </c>
    </row>
    <row r="42" spans="1:28" s="1" customFormat="1" ht="93" customHeight="1">
      <c r="A42" s="147"/>
      <c r="B42" s="141"/>
      <c r="C42" s="122"/>
      <c r="D42" s="123"/>
      <c r="E42" s="123"/>
      <c r="F42" s="126"/>
      <c r="G42" s="123"/>
      <c r="H42" s="123"/>
      <c r="I42" s="123"/>
      <c r="J42" s="123"/>
      <c r="K42" s="128"/>
      <c r="L42" s="127"/>
      <c r="M42" s="117"/>
      <c r="N42" s="115"/>
      <c r="O42" s="51" t="s">
        <v>198</v>
      </c>
      <c r="P42" s="51">
        <v>0</v>
      </c>
      <c r="Q42" s="51">
        <v>3</v>
      </c>
      <c r="R42" s="51">
        <v>0</v>
      </c>
      <c r="S42" s="87">
        <f t="shared" si="0"/>
        <v>0</v>
      </c>
      <c r="T42" s="113"/>
      <c r="U42" s="115"/>
      <c r="V42" s="113"/>
      <c r="W42" s="113"/>
      <c r="X42" s="112"/>
      <c r="Y42" s="113"/>
      <c r="Z42" s="113"/>
      <c r="AA42" s="31" t="s">
        <v>277</v>
      </c>
      <c r="AB42" s="116"/>
    </row>
    <row r="43" spans="1:28" s="1" customFormat="1" ht="49.5" customHeight="1">
      <c r="A43" s="147"/>
      <c r="B43" s="141"/>
      <c r="C43" s="122"/>
      <c r="D43" s="123"/>
      <c r="E43" s="123"/>
      <c r="F43" s="126"/>
      <c r="G43" s="123"/>
      <c r="H43" s="123"/>
      <c r="I43" s="123"/>
      <c r="J43" s="123"/>
      <c r="K43" s="128"/>
      <c r="L43" s="127"/>
      <c r="M43" s="117"/>
      <c r="N43" s="115"/>
      <c r="O43" s="51" t="s">
        <v>156</v>
      </c>
      <c r="P43" s="51">
        <v>0</v>
      </c>
      <c r="Q43" s="51">
        <v>1</v>
      </c>
      <c r="R43" s="51">
        <v>1</v>
      </c>
      <c r="S43" s="87">
        <f t="shared" si="0"/>
        <v>1</v>
      </c>
      <c r="T43" s="113"/>
      <c r="U43" s="115"/>
      <c r="V43" s="113"/>
      <c r="W43" s="113"/>
      <c r="X43" s="112"/>
      <c r="Y43" s="113"/>
      <c r="Z43" s="113"/>
      <c r="AA43" s="31" t="s">
        <v>252</v>
      </c>
      <c r="AB43" s="116"/>
    </row>
    <row r="44" spans="1:28" s="1" customFormat="1" ht="42" customHeight="1">
      <c r="A44" s="148"/>
      <c r="B44" s="142"/>
      <c r="C44" s="150"/>
      <c r="D44" s="125"/>
      <c r="E44" s="125"/>
      <c r="F44" s="132"/>
      <c r="G44" s="125"/>
      <c r="H44" s="125"/>
      <c r="I44" s="125"/>
      <c r="J44" s="125"/>
      <c r="K44" s="130"/>
      <c r="L44" s="127"/>
      <c r="M44" s="117"/>
      <c r="N44" s="115"/>
      <c r="O44" s="51" t="s">
        <v>199</v>
      </c>
      <c r="P44" s="51">
        <v>0</v>
      </c>
      <c r="Q44" s="51">
        <v>2</v>
      </c>
      <c r="R44" s="51">
        <v>0</v>
      </c>
      <c r="S44" s="87">
        <f t="shared" si="0"/>
        <v>0</v>
      </c>
      <c r="T44" s="113"/>
      <c r="U44" s="115"/>
      <c r="V44" s="113"/>
      <c r="W44" s="113"/>
      <c r="X44" s="112"/>
      <c r="Y44" s="113"/>
      <c r="Z44" s="113"/>
      <c r="AA44" s="31" t="s">
        <v>253</v>
      </c>
      <c r="AB44" s="116"/>
    </row>
    <row r="45" spans="1:28" s="1" customFormat="1" ht="93" customHeight="1">
      <c r="A45" s="28" t="s">
        <v>72</v>
      </c>
      <c r="B45" s="40" t="s">
        <v>73</v>
      </c>
      <c r="C45" s="41" t="s">
        <v>95</v>
      </c>
      <c r="D45" s="42" t="s">
        <v>107</v>
      </c>
      <c r="E45" s="38" t="s">
        <v>36</v>
      </c>
      <c r="F45" s="43">
        <v>0.2</v>
      </c>
      <c r="G45" s="42" t="s">
        <v>108</v>
      </c>
      <c r="H45" s="42" t="s">
        <v>111</v>
      </c>
      <c r="I45" s="42" t="s">
        <v>112</v>
      </c>
      <c r="J45" s="45">
        <v>0</v>
      </c>
      <c r="K45" s="60">
        <v>1</v>
      </c>
      <c r="L45" s="127">
        <v>2020630010167</v>
      </c>
      <c r="M45" s="117" t="s">
        <v>138</v>
      </c>
      <c r="N45" s="115" t="s">
        <v>147</v>
      </c>
      <c r="O45" s="51" t="s">
        <v>200</v>
      </c>
      <c r="P45" s="51">
        <v>0</v>
      </c>
      <c r="Q45" s="50">
        <v>1</v>
      </c>
      <c r="R45" s="50">
        <v>0</v>
      </c>
      <c r="S45" s="87">
        <f t="shared" si="0"/>
        <v>0</v>
      </c>
      <c r="T45" s="113" t="s">
        <v>284</v>
      </c>
      <c r="U45" s="115" t="s">
        <v>155</v>
      </c>
      <c r="V45" s="113">
        <v>14512799</v>
      </c>
      <c r="W45" s="113">
        <v>8308933</v>
      </c>
      <c r="X45" s="112">
        <f>W45/V45</f>
        <v>0.57252450061494</v>
      </c>
      <c r="Y45" s="113" t="s">
        <v>236</v>
      </c>
      <c r="Z45" s="113" t="s">
        <v>237</v>
      </c>
      <c r="AA45" s="31" t="s">
        <v>254</v>
      </c>
      <c r="AB45" s="116" t="s">
        <v>144</v>
      </c>
    </row>
    <row r="46" spans="1:28" s="1" customFormat="1" ht="89.25" customHeight="1">
      <c r="A46" s="28" t="s">
        <v>72</v>
      </c>
      <c r="B46" s="40" t="s">
        <v>73</v>
      </c>
      <c r="C46" s="41" t="s">
        <v>95</v>
      </c>
      <c r="D46" s="42" t="s">
        <v>107</v>
      </c>
      <c r="E46" s="38" t="s">
        <v>36</v>
      </c>
      <c r="F46" s="43">
        <v>0.2</v>
      </c>
      <c r="G46" s="42" t="s">
        <v>113</v>
      </c>
      <c r="H46" s="42" t="s">
        <v>114</v>
      </c>
      <c r="I46" s="44" t="s">
        <v>115</v>
      </c>
      <c r="J46" s="45">
        <v>0</v>
      </c>
      <c r="K46" s="59">
        <v>24</v>
      </c>
      <c r="L46" s="127"/>
      <c r="M46" s="117"/>
      <c r="N46" s="115"/>
      <c r="O46" s="51" t="s">
        <v>201</v>
      </c>
      <c r="P46" s="51">
        <v>0</v>
      </c>
      <c r="Q46" s="51">
        <v>3</v>
      </c>
      <c r="R46" s="51">
        <v>3</v>
      </c>
      <c r="S46" s="87">
        <f t="shared" si="0"/>
        <v>1</v>
      </c>
      <c r="T46" s="113"/>
      <c r="U46" s="115"/>
      <c r="V46" s="113"/>
      <c r="W46" s="113"/>
      <c r="X46" s="112"/>
      <c r="Y46" s="113"/>
      <c r="Z46" s="113"/>
      <c r="AA46" s="31" t="s">
        <v>255</v>
      </c>
      <c r="AB46" s="116"/>
    </row>
    <row r="47" spans="1:28" s="1" customFormat="1" ht="78" customHeight="1">
      <c r="A47" s="28" t="s">
        <v>72</v>
      </c>
      <c r="B47" s="40" t="s">
        <v>73</v>
      </c>
      <c r="C47" s="41" t="s">
        <v>95</v>
      </c>
      <c r="D47" s="42" t="s">
        <v>107</v>
      </c>
      <c r="E47" s="38" t="s">
        <v>36</v>
      </c>
      <c r="F47" s="43">
        <v>0.2</v>
      </c>
      <c r="G47" s="42" t="s">
        <v>116</v>
      </c>
      <c r="H47" s="42" t="s">
        <v>117</v>
      </c>
      <c r="I47" s="44" t="s">
        <v>118</v>
      </c>
      <c r="J47" s="45">
        <v>8</v>
      </c>
      <c r="K47" s="59">
        <v>8</v>
      </c>
      <c r="L47" s="127"/>
      <c r="M47" s="117"/>
      <c r="N47" s="115"/>
      <c r="O47" s="51" t="s">
        <v>202</v>
      </c>
      <c r="P47" s="51">
        <v>2</v>
      </c>
      <c r="Q47" s="51">
        <v>2</v>
      </c>
      <c r="R47" s="51">
        <v>0</v>
      </c>
      <c r="S47" s="87">
        <f t="shared" si="0"/>
        <v>0</v>
      </c>
      <c r="T47" s="113"/>
      <c r="U47" s="115"/>
      <c r="V47" s="113"/>
      <c r="W47" s="113"/>
      <c r="X47" s="112"/>
      <c r="Y47" s="113"/>
      <c r="Z47" s="113"/>
      <c r="AA47" s="31" t="s">
        <v>253</v>
      </c>
      <c r="AB47" s="116"/>
    </row>
    <row r="48" spans="1:28" s="1" customFormat="1" ht="102.75" customHeight="1">
      <c r="A48" s="28" t="s">
        <v>72</v>
      </c>
      <c r="B48" s="52" t="s">
        <v>73</v>
      </c>
      <c r="C48" s="41" t="s">
        <v>95</v>
      </c>
      <c r="D48" s="42" t="s">
        <v>107</v>
      </c>
      <c r="E48" s="38" t="s">
        <v>36</v>
      </c>
      <c r="F48" s="43">
        <v>0.2</v>
      </c>
      <c r="G48" s="42" t="s">
        <v>119</v>
      </c>
      <c r="H48" s="42" t="s">
        <v>120</v>
      </c>
      <c r="I48" s="44" t="s">
        <v>161</v>
      </c>
      <c r="J48" s="45">
        <v>0</v>
      </c>
      <c r="K48" s="66">
        <v>1</v>
      </c>
      <c r="L48" s="127"/>
      <c r="M48" s="117"/>
      <c r="N48" s="115"/>
      <c r="O48" s="51" t="s">
        <v>163</v>
      </c>
      <c r="P48" s="51">
        <v>0</v>
      </c>
      <c r="Q48" s="51">
        <v>1</v>
      </c>
      <c r="R48" s="51">
        <v>1</v>
      </c>
      <c r="S48" s="87">
        <f t="shared" si="0"/>
        <v>1</v>
      </c>
      <c r="T48" s="113"/>
      <c r="U48" s="115"/>
      <c r="V48" s="113"/>
      <c r="W48" s="113"/>
      <c r="X48" s="112"/>
      <c r="Y48" s="113"/>
      <c r="Z48" s="113"/>
      <c r="AA48" s="31" t="s">
        <v>288</v>
      </c>
      <c r="AB48" s="116"/>
    </row>
    <row r="49" spans="1:28" s="1" customFormat="1" ht="101.25" customHeight="1">
      <c r="A49" s="146" t="s">
        <v>72</v>
      </c>
      <c r="B49" s="140" t="s">
        <v>73</v>
      </c>
      <c r="C49" s="149" t="s">
        <v>95</v>
      </c>
      <c r="D49" s="124" t="s">
        <v>75</v>
      </c>
      <c r="E49" s="124" t="s">
        <v>36</v>
      </c>
      <c r="F49" s="131">
        <v>0.2</v>
      </c>
      <c r="G49" s="124" t="s">
        <v>121</v>
      </c>
      <c r="H49" s="124" t="s">
        <v>122</v>
      </c>
      <c r="I49" s="133" t="s">
        <v>123</v>
      </c>
      <c r="J49" s="124">
        <v>680</v>
      </c>
      <c r="K49" s="143">
        <v>800</v>
      </c>
      <c r="L49" s="127">
        <v>2020630010164</v>
      </c>
      <c r="M49" s="117" t="s">
        <v>139</v>
      </c>
      <c r="N49" s="115" t="s">
        <v>204</v>
      </c>
      <c r="O49" s="51" t="s">
        <v>203</v>
      </c>
      <c r="P49" s="51">
        <v>200</v>
      </c>
      <c r="Q49" s="51">
        <v>47</v>
      </c>
      <c r="R49" s="51">
        <v>20</v>
      </c>
      <c r="S49" s="87">
        <f t="shared" si="0"/>
        <v>0.425531914893617</v>
      </c>
      <c r="T49" s="115" t="s">
        <v>283</v>
      </c>
      <c r="U49" s="115" t="s">
        <v>145</v>
      </c>
      <c r="V49" s="113">
        <v>18744534</v>
      </c>
      <c r="W49" s="113">
        <v>1782667</v>
      </c>
      <c r="X49" s="112">
        <f>W49/V49</f>
        <v>0.09510329784672161</v>
      </c>
      <c r="Y49" s="113" t="s">
        <v>236</v>
      </c>
      <c r="Z49" s="113" t="s">
        <v>237</v>
      </c>
      <c r="AA49" s="31" t="s">
        <v>256</v>
      </c>
      <c r="AB49" s="116" t="s">
        <v>144</v>
      </c>
    </row>
    <row r="50" spans="1:28" s="1" customFormat="1" ht="101.25" customHeight="1">
      <c r="A50" s="147"/>
      <c r="B50" s="141"/>
      <c r="C50" s="122"/>
      <c r="D50" s="123"/>
      <c r="E50" s="123"/>
      <c r="F50" s="126"/>
      <c r="G50" s="123"/>
      <c r="H50" s="123"/>
      <c r="I50" s="134"/>
      <c r="J50" s="123"/>
      <c r="K50" s="144"/>
      <c r="L50" s="127"/>
      <c r="M50" s="117"/>
      <c r="N50" s="115"/>
      <c r="O50" s="51" t="s">
        <v>205</v>
      </c>
      <c r="P50" s="51">
        <v>0</v>
      </c>
      <c r="Q50" s="50">
        <v>0.8</v>
      </c>
      <c r="R50" s="50">
        <v>0.8</v>
      </c>
      <c r="S50" s="87">
        <f t="shared" si="0"/>
        <v>1</v>
      </c>
      <c r="T50" s="115"/>
      <c r="U50" s="115"/>
      <c r="V50" s="113"/>
      <c r="W50" s="113"/>
      <c r="X50" s="112"/>
      <c r="Y50" s="113"/>
      <c r="Z50" s="113"/>
      <c r="AA50" s="31" t="s">
        <v>257</v>
      </c>
      <c r="AB50" s="116"/>
    </row>
    <row r="51" spans="1:28" s="1" customFormat="1" ht="101.25" customHeight="1">
      <c r="A51" s="148"/>
      <c r="B51" s="142"/>
      <c r="C51" s="150"/>
      <c r="D51" s="125"/>
      <c r="E51" s="125"/>
      <c r="F51" s="132"/>
      <c r="G51" s="125"/>
      <c r="H51" s="125"/>
      <c r="I51" s="135"/>
      <c r="J51" s="125"/>
      <c r="K51" s="145"/>
      <c r="L51" s="127"/>
      <c r="M51" s="117"/>
      <c r="N51" s="115"/>
      <c r="O51" s="51" t="s">
        <v>206</v>
      </c>
      <c r="P51" s="51">
        <v>0</v>
      </c>
      <c r="Q51" s="55">
        <v>200</v>
      </c>
      <c r="R51" s="55">
        <v>200</v>
      </c>
      <c r="S51" s="87">
        <f t="shared" si="0"/>
        <v>1</v>
      </c>
      <c r="T51" s="115"/>
      <c r="U51" s="115"/>
      <c r="V51" s="113"/>
      <c r="W51" s="113"/>
      <c r="X51" s="112"/>
      <c r="Y51" s="113"/>
      <c r="Z51" s="113"/>
      <c r="AA51" s="31" t="s">
        <v>258</v>
      </c>
      <c r="AB51" s="116"/>
    </row>
    <row r="52" spans="1:28" s="1" customFormat="1" ht="49.5" customHeight="1">
      <c r="A52" s="28" t="s">
        <v>72</v>
      </c>
      <c r="B52" s="40" t="s">
        <v>73</v>
      </c>
      <c r="C52" s="41" t="s">
        <v>95</v>
      </c>
      <c r="D52" s="42" t="s">
        <v>96</v>
      </c>
      <c r="E52" s="38" t="s">
        <v>36</v>
      </c>
      <c r="F52" s="43">
        <v>0.2</v>
      </c>
      <c r="G52" s="42" t="s">
        <v>124</v>
      </c>
      <c r="H52" s="42" t="s">
        <v>125</v>
      </c>
      <c r="I52" s="44" t="s">
        <v>126</v>
      </c>
      <c r="J52" s="45">
        <v>0</v>
      </c>
      <c r="K52" s="59">
        <v>1</v>
      </c>
      <c r="L52" s="98">
        <v>2020630010165</v>
      </c>
      <c r="M52" s="67" t="s">
        <v>140</v>
      </c>
      <c r="N52" s="51" t="s">
        <v>160</v>
      </c>
      <c r="O52" s="51" t="s">
        <v>207</v>
      </c>
      <c r="P52" s="51">
        <v>0</v>
      </c>
      <c r="Q52" s="51">
        <v>1</v>
      </c>
      <c r="R52" s="51">
        <v>0</v>
      </c>
      <c r="S52" s="87">
        <f t="shared" si="0"/>
        <v>0</v>
      </c>
      <c r="T52" s="51"/>
      <c r="U52" s="51" t="s">
        <v>145</v>
      </c>
      <c r="V52" s="31">
        <v>158250000</v>
      </c>
      <c r="W52" s="31">
        <v>0</v>
      </c>
      <c r="X52" s="50">
        <v>0</v>
      </c>
      <c r="Y52" s="31" t="s">
        <v>236</v>
      </c>
      <c r="Z52" s="31" t="s">
        <v>237</v>
      </c>
      <c r="AA52" s="31" t="s">
        <v>259</v>
      </c>
      <c r="AB52" s="78" t="s">
        <v>144</v>
      </c>
    </row>
    <row r="53" spans="1:28" s="1" customFormat="1" ht="49.5" customHeight="1">
      <c r="A53" s="146" t="s">
        <v>72</v>
      </c>
      <c r="B53" s="178" t="s">
        <v>73</v>
      </c>
      <c r="C53" s="149" t="s">
        <v>95</v>
      </c>
      <c r="D53" s="133" t="s">
        <v>96</v>
      </c>
      <c r="E53" s="133" t="s">
        <v>36</v>
      </c>
      <c r="F53" s="181">
        <v>0.2</v>
      </c>
      <c r="G53" s="133" t="s">
        <v>124</v>
      </c>
      <c r="H53" s="133" t="s">
        <v>127</v>
      </c>
      <c r="I53" s="133" t="s">
        <v>128</v>
      </c>
      <c r="J53" s="133">
        <v>1</v>
      </c>
      <c r="K53" s="175">
        <v>1</v>
      </c>
      <c r="L53" s="127">
        <v>2020630010171</v>
      </c>
      <c r="M53" s="117" t="s">
        <v>141</v>
      </c>
      <c r="N53" s="115" t="s">
        <v>159</v>
      </c>
      <c r="O53" s="51" t="s">
        <v>154</v>
      </c>
      <c r="P53" s="51">
        <v>0</v>
      </c>
      <c r="Q53" s="51">
        <v>1</v>
      </c>
      <c r="R53" s="51">
        <v>1</v>
      </c>
      <c r="S53" s="87">
        <f t="shared" si="0"/>
        <v>1</v>
      </c>
      <c r="T53" s="115" t="s">
        <v>285</v>
      </c>
      <c r="U53" s="51" t="s">
        <v>145</v>
      </c>
      <c r="V53" s="113">
        <f>1253040287+96785148</f>
        <v>1349825435</v>
      </c>
      <c r="W53" s="113">
        <f>54228999.95+6620274</f>
        <v>60849273.95</v>
      </c>
      <c r="X53" s="112">
        <f>W53/V53</f>
        <v>0.0450793653551209</v>
      </c>
      <c r="Y53" s="113" t="s">
        <v>236</v>
      </c>
      <c r="Z53" s="113" t="s">
        <v>237</v>
      </c>
      <c r="AA53" s="31" t="s">
        <v>260</v>
      </c>
      <c r="AB53" s="116" t="s">
        <v>144</v>
      </c>
    </row>
    <row r="54" spans="1:28" s="1" customFormat="1" ht="80.25" customHeight="1">
      <c r="A54" s="147"/>
      <c r="B54" s="179"/>
      <c r="C54" s="122"/>
      <c r="D54" s="134"/>
      <c r="E54" s="134"/>
      <c r="F54" s="182"/>
      <c r="G54" s="134"/>
      <c r="H54" s="134"/>
      <c r="I54" s="134"/>
      <c r="J54" s="134"/>
      <c r="K54" s="176"/>
      <c r="L54" s="127"/>
      <c r="M54" s="117"/>
      <c r="N54" s="115"/>
      <c r="O54" s="88" t="s">
        <v>209</v>
      </c>
      <c r="P54" s="51">
        <v>0</v>
      </c>
      <c r="Q54" s="51">
        <v>1</v>
      </c>
      <c r="R54" s="51">
        <v>0</v>
      </c>
      <c r="S54" s="87">
        <f t="shared" si="0"/>
        <v>0</v>
      </c>
      <c r="T54" s="115"/>
      <c r="U54" s="51" t="s">
        <v>210</v>
      </c>
      <c r="V54" s="113"/>
      <c r="W54" s="113"/>
      <c r="X54" s="112"/>
      <c r="Y54" s="113"/>
      <c r="Z54" s="113"/>
      <c r="AA54" s="31" t="s">
        <v>287</v>
      </c>
      <c r="AB54" s="116"/>
    </row>
    <row r="55" spans="1:28" s="1" customFormat="1" ht="93.75" customHeight="1" thickBot="1">
      <c r="A55" s="148"/>
      <c r="B55" s="180"/>
      <c r="C55" s="150"/>
      <c r="D55" s="135"/>
      <c r="E55" s="135"/>
      <c r="F55" s="183"/>
      <c r="G55" s="135"/>
      <c r="H55" s="135"/>
      <c r="I55" s="135"/>
      <c r="J55" s="135"/>
      <c r="K55" s="177"/>
      <c r="L55" s="186"/>
      <c r="M55" s="184"/>
      <c r="N55" s="185"/>
      <c r="O55" s="75" t="s">
        <v>211</v>
      </c>
      <c r="P55" s="76">
        <v>2</v>
      </c>
      <c r="Q55" s="76">
        <v>2</v>
      </c>
      <c r="R55" s="76">
        <v>1</v>
      </c>
      <c r="S55" s="91">
        <f t="shared" si="0"/>
        <v>0.5</v>
      </c>
      <c r="T55" s="185"/>
      <c r="U55" s="75" t="s">
        <v>143</v>
      </c>
      <c r="V55" s="114"/>
      <c r="W55" s="114"/>
      <c r="X55" s="228"/>
      <c r="Y55" s="114"/>
      <c r="Z55" s="114"/>
      <c r="AA55" s="82" t="s">
        <v>264</v>
      </c>
      <c r="AB55" s="229"/>
    </row>
    <row r="56" spans="1:28" ht="15" customHeight="1">
      <c r="A56" s="159" t="s">
        <v>12</v>
      </c>
      <c r="B56" s="160"/>
      <c r="C56" s="160"/>
      <c r="D56" s="160"/>
      <c r="E56" s="160"/>
      <c r="F56" s="160"/>
      <c r="G56" s="160"/>
      <c r="H56" s="160"/>
      <c r="I56" s="160"/>
      <c r="J56" s="160"/>
      <c r="K56" s="160"/>
      <c r="L56" s="161"/>
      <c r="M56" s="161"/>
      <c r="N56" s="161"/>
      <c r="O56" s="161"/>
      <c r="P56" s="161"/>
      <c r="Q56" s="161"/>
      <c r="R56" s="161"/>
      <c r="S56" s="161"/>
      <c r="T56" s="161"/>
      <c r="U56" s="162"/>
      <c r="V56" s="167">
        <f>SUM(V12+V13+V14+V15+V26+V32+V35+V36+V39+V41+V45+V49+V52+V53)</f>
        <v>4179190379</v>
      </c>
      <c r="W56" s="167">
        <f>SUM(W12+W13+W14+W15+W26+W32+W35+W36+W39+W41+W45+W49+W52+W53)</f>
        <v>1115680840.95</v>
      </c>
      <c r="X56" s="226">
        <f>W56/V56</f>
        <v>0.26696099956493513</v>
      </c>
      <c r="Y56" s="220"/>
      <c r="Z56" s="221"/>
      <c r="AA56" s="221"/>
      <c r="AB56" s="222"/>
    </row>
    <row r="57" spans="1:28" ht="12.75" customHeight="1" thickBot="1">
      <c r="A57" s="163"/>
      <c r="B57" s="164"/>
      <c r="C57" s="164"/>
      <c r="D57" s="164"/>
      <c r="E57" s="164"/>
      <c r="F57" s="164"/>
      <c r="G57" s="164"/>
      <c r="H57" s="164"/>
      <c r="I57" s="164"/>
      <c r="J57" s="164"/>
      <c r="K57" s="164"/>
      <c r="L57" s="164"/>
      <c r="M57" s="164"/>
      <c r="N57" s="164"/>
      <c r="O57" s="164"/>
      <c r="P57" s="164"/>
      <c r="Q57" s="164"/>
      <c r="R57" s="164"/>
      <c r="S57" s="164"/>
      <c r="T57" s="164"/>
      <c r="U57" s="165"/>
      <c r="V57" s="168"/>
      <c r="W57" s="168"/>
      <c r="X57" s="227"/>
      <c r="Y57" s="223"/>
      <c r="Z57" s="224"/>
      <c r="AA57" s="224"/>
      <c r="AB57" s="225"/>
    </row>
    <row r="58" spans="1:28" ht="12.75">
      <c r="A58" s="10"/>
      <c r="B58" s="8"/>
      <c r="C58" s="11"/>
      <c r="D58" s="8"/>
      <c r="E58" s="11"/>
      <c r="F58" s="8"/>
      <c r="G58" s="11"/>
      <c r="H58" s="8"/>
      <c r="I58" s="11"/>
      <c r="J58" s="11"/>
      <c r="K58" s="8"/>
      <c r="L58" s="11"/>
      <c r="M58" s="8"/>
      <c r="N58" s="5"/>
      <c r="O58" s="5"/>
      <c r="P58" s="5"/>
      <c r="Q58" s="5"/>
      <c r="R58" s="5"/>
      <c r="S58" s="5"/>
      <c r="T58" s="5"/>
      <c r="U58" s="5"/>
      <c r="V58" s="18"/>
      <c r="W58" s="18"/>
      <c r="X58" s="18"/>
      <c r="Y58" s="18"/>
      <c r="Z58" s="18"/>
      <c r="AA58" s="18"/>
      <c r="AB58" s="13"/>
    </row>
    <row r="59" spans="1:28" ht="42.75" customHeight="1">
      <c r="A59" s="10"/>
      <c r="B59" s="8"/>
      <c r="C59" s="12"/>
      <c r="D59" s="8"/>
      <c r="E59" s="11"/>
      <c r="F59" s="8"/>
      <c r="G59" s="5"/>
      <c r="H59" s="5"/>
      <c r="I59" s="5"/>
      <c r="J59" s="171" t="s">
        <v>10</v>
      </c>
      <c r="K59" s="171"/>
      <c r="L59" s="171"/>
      <c r="M59" s="12"/>
      <c r="N59" s="12"/>
      <c r="O59" s="171" t="s">
        <v>9</v>
      </c>
      <c r="P59" s="171"/>
      <c r="Q59" s="171"/>
      <c r="R59" s="79"/>
      <c r="S59" s="79"/>
      <c r="T59" s="169"/>
      <c r="U59" s="169"/>
      <c r="V59" s="169"/>
      <c r="W59" s="169"/>
      <c r="X59" s="169"/>
      <c r="Y59" s="169"/>
      <c r="Z59" s="169"/>
      <c r="AA59" s="169"/>
      <c r="AB59" s="170"/>
    </row>
    <row r="60" spans="1:28" ht="13.5">
      <c r="A60" s="10"/>
      <c r="B60" s="8"/>
      <c r="C60" s="12"/>
      <c r="D60" s="8"/>
      <c r="E60" s="11"/>
      <c r="F60" s="8"/>
      <c r="G60" s="5"/>
      <c r="H60" s="5"/>
      <c r="I60" s="5"/>
      <c r="J60" s="11"/>
      <c r="K60" s="8"/>
      <c r="L60" s="11"/>
      <c r="M60" s="72"/>
      <c r="N60" s="8"/>
      <c r="O60" s="12"/>
      <c r="P60" s="11"/>
      <c r="Q60" s="5"/>
      <c r="R60" s="5"/>
      <c r="S60" s="5"/>
      <c r="T60" s="5"/>
      <c r="U60" s="69"/>
      <c r="V60" s="68"/>
      <c r="W60" s="68"/>
      <c r="X60" s="68"/>
      <c r="Y60" s="68"/>
      <c r="Z60" s="68"/>
      <c r="AA60" s="68"/>
      <c r="AB60" s="13"/>
    </row>
    <row r="61" spans="1:28" ht="14.25">
      <c r="A61" s="10"/>
      <c r="B61" s="8"/>
      <c r="C61" s="12"/>
      <c r="D61" s="8"/>
      <c r="E61" s="11"/>
      <c r="F61" s="8"/>
      <c r="G61" s="5"/>
      <c r="H61" s="5"/>
      <c r="I61" s="5"/>
      <c r="J61" s="11"/>
      <c r="K61" s="8"/>
      <c r="L61" s="11"/>
      <c r="M61" s="8"/>
      <c r="N61" s="8"/>
      <c r="O61" s="12"/>
      <c r="P61" s="11"/>
      <c r="Q61" s="11"/>
      <c r="R61" s="11"/>
      <c r="S61" s="11"/>
      <c r="T61" s="11"/>
      <c r="U61" s="70"/>
      <c r="V61" s="71"/>
      <c r="W61" s="233"/>
      <c r="X61" s="71"/>
      <c r="Y61" s="71"/>
      <c r="Z61" s="71"/>
      <c r="AA61" s="71"/>
      <c r="AB61" s="73"/>
    </row>
    <row r="62" spans="1:28" ht="12.75">
      <c r="A62" s="10"/>
      <c r="B62" s="8"/>
      <c r="C62" s="11"/>
      <c r="D62" s="8"/>
      <c r="E62" s="11"/>
      <c r="F62" s="8"/>
      <c r="G62" s="5"/>
      <c r="H62" s="5"/>
      <c r="I62" s="5"/>
      <c r="J62" s="11"/>
      <c r="K62" s="8"/>
      <c r="L62" s="11"/>
      <c r="M62" s="8"/>
      <c r="N62" s="8"/>
      <c r="O62" s="11"/>
      <c r="P62" s="11"/>
      <c r="Q62" s="11"/>
      <c r="R62" s="11"/>
      <c r="S62" s="11"/>
      <c r="T62" s="11"/>
      <c r="U62" s="11"/>
      <c r="V62" s="68"/>
      <c r="W62" s="68"/>
      <c r="X62" s="68"/>
      <c r="Y62" s="68"/>
      <c r="Z62" s="68"/>
      <c r="AA62" s="68"/>
      <c r="AB62" s="14"/>
    </row>
    <row r="63" spans="1:28" ht="14.25" customHeight="1" thickBot="1">
      <c r="A63" s="10"/>
      <c r="B63" s="8"/>
      <c r="C63" s="12"/>
      <c r="D63" s="8"/>
      <c r="E63" s="11"/>
      <c r="F63" s="8"/>
      <c r="G63" s="5"/>
      <c r="H63" s="5"/>
      <c r="I63" s="5"/>
      <c r="J63" s="24"/>
      <c r="K63" s="24"/>
      <c r="L63" s="16"/>
      <c r="M63" s="8"/>
      <c r="N63" s="8"/>
      <c r="O63" s="24"/>
      <c r="P63" s="24"/>
      <c r="Q63" s="11"/>
      <c r="R63" s="11"/>
      <c r="S63" s="11"/>
      <c r="T63" s="11"/>
      <c r="U63" s="11"/>
      <c r="V63" s="18"/>
      <c r="W63" s="18"/>
      <c r="X63" s="18"/>
      <c r="Y63" s="18"/>
      <c r="Z63" s="18"/>
      <c r="AA63" s="18"/>
      <c r="AB63" s="14"/>
    </row>
    <row r="64" spans="1:28" ht="25.5" customHeight="1">
      <c r="A64" s="10"/>
      <c r="B64" s="8"/>
      <c r="C64" s="15"/>
      <c r="D64" s="8"/>
      <c r="E64" s="11"/>
      <c r="F64" s="8"/>
      <c r="G64" s="5"/>
      <c r="H64" s="5"/>
      <c r="I64" s="5"/>
      <c r="J64" s="166" t="s">
        <v>157</v>
      </c>
      <c r="K64" s="166"/>
      <c r="L64" s="166"/>
      <c r="M64" s="21"/>
      <c r="N64" s="21"/>
      <c r="O64" s="166" t="s">
        <v>158</v>
      </c>
      <c r="P64" s="166"/>
      <c r="Q64" s="166"/>
      <c r="R64" s="80"/>
      <c r="S64" s="80"/>
      <c r="T64" s="11"/>
      <c r="U64" s="11"/>
      <c r="V64" s="68"/>
      <c r="W64" s="68"/>
      <c r="X64" s="68"/>
      <c r="Y64" s="68"/>
      <c r="Z64" s="68"/>
      <c r="AA64" s="68"/>
      <c r="AB64" s="14"/>
    </row>
    <row r="65" spans="1:28" ht="13.5">
      <c r="A65" s="10"/>
      <c r="B65" s="8"/>
      <c r="C65" s="15"/>
      <c r="D65" s="8"/>
      <c r="E65" s="11"/>
      <c r="F65" s="8"/>
      <c r="G65" s="5"/>
      <c r="H65" s="5"/>
      <c r="I65" s="5"/>
      <c r="J65" s="11" t="s">
        <v>11</v>
      </c>
      <c r="K65" s="8"/>
      <c r="L65" s="20"/>
      <c r="M65" s="21"/>
      <c r="N65" s="21"/>
      <c r="O65" s="11" t="s">
        <v>234</v>
      </c>
      <c r="P65" s="8"/>
      <c r="Q65" s="11"/>
      <c r="R65" s="11"/>
      <c r="S65" s="11"/>
      <c r="T65" s="11"/>
      <c r="U65" s="11"/>
      <c r="V65" s="18"/>
      <c r="W65" s="18"/>
      <c r="X65" s="18"/>
      <c r="Y65" s="18"/>
      <c r="Z65" s="18"/>
      <c r="AA65" s="18"/>
      <c r="AB65" s="14"/>
    </row>
    <row r="66" spans="1:28" ht="13.5">
      <c r="A66" s="10"/>
      <c r="B66" s="8"/>
      <c r="C66" s="11"/>
      <c r="D66" s="8"/>
      <c r="E66" s="11"/>
      <c r="F66" s="8"/>
      <c r="G66" s="11"/>
      <c r="H66" s="8"/>
      <c r="I66" s="11"/>
      <c r="J66" s="11"/>
      <c r="K66" s="8"/>
      <c r="L66" s="12"/>
      <c r="M66" s="8"/>
      <c r="N66" s="11"/>
      <c r="O66" s="11"/>
      <c r="P66" s="11"/>
      <c r="Q66" s="11"/>
      <c r="R66" s="11"/>
      <c r="S66" s="11"/>
      <c r="T66" s="11"/>
      <c r="U66" s="11"/>
      <c r="V66" s="18"/>
      <c r="W66" s="18"/>
      <c r="X66" s="18"/>
      <c r="Y66" s="18"/>
      <c r="Z66" s="18"/>
      <c r="AA66" s="18"/>
      <c r="AB66" s="14"/>
    </row>
    <row r="67" spans="1:28" ht="13.5">
      <c r="A67" s="10"/>
      <c r="B67" s="8"/>
      <c r="C67" s="11"/>
      <c r="D67" s="8"/>
      <c r="E67" s="11"/>
      <c r="F67" s="8"/>
      <c r="G67" s="11"/>
      <c r="H67" s="8"/>
      <c r="I67" s="11"/>
      <c r="J67" s="11"/>
      <c r="K67" s="8"/>
      <c r="L67" s="12"/>
      <c r="M67" s="8"/>
      <c r="N67" s="11"/>
      <c r="O67" s="11"/>
      <c r="P67" s="11"/>
      <c r="Q67" s="11"/>
      <c r="R67" s="11"/>
      <c r="S67" s="11"/>
      <c r="T67" s="11"/>
      <c r="U67" s="11"/>
      <c r="V67" s="18"/>
      <c r="W67" s="18"/>
      <c r="X67" s="18"/>
      <c r="Y67" s="18"/>
      <c r="Z67" s="18"/>
      <c r="AA67" s="18"/>
      <c r="AB67" s="14"/>
    </row>
    <row r="68" spans="1:28" ht="66" customHeight="1" thickBot="1">
      <c r="A68" s="156" t="s">
        <v>13</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8"/>
    </row>
    <row r="71" ht="12.75">
      <c r="W71" s="234"/>
    </row>
    <row r="72" ht="12.75">
      <c r="W72" s="235"/>
    </row>
    <row r="73" ht="12.75">
      <c r="W73" s="235"/>
    </row>
    <row r="74" ht="12.75">
      <c r="W74" s="235"/>
    </row>
    <row r="75" ht="12.75">
      <c r="W75" s="235"/>
    </row>
    <row r="76" ht="12.75">
      <c r="W76" s="235"/>
    </row>
    <row r="77" ht="12.75">
      <c r="W77" s="235"/>
    </row>
    <row r="78" ht="12.75">
      <c r="W78" s="235"/>
    </row>
    <row r="79" ht="12.75">
      <c r="W79" s="235"/>
    </row>
    <row r="80" ht="12.75">
      <c r="W80" s="235"/>
    </row>
    <row r="81" ht="12.75">
      <c r="W81" s="235"/>
    </row>
    <row r="82" ht="12.75">
      <c r="W82" s="235"/>
    </row>
    <row r="83" ht="12.75">
      <c r="W83" s="235"/>
    </row>
    <row r="84" ht="12.75">
      <c r="W84" s="235"/>
    </row>
    <row r="85" ht="12.75">
      <c r="W85" s="235"/>
    </row>
    <row r="86" ht="20.25">
      <c r="W86" s="236"/>
    </row>
    <row r="87" ht="12.75">
      <c r="W87" s="234"/>
    </row>
    <row r="88" ht="12.75">
      <c r="W88" s="234"/>
    </row>
    <row r="89" ht="12.75">
      <c r="W89" s="234"/>
    </row>
    <row r="90" ht="12.75">
      <c r="W90" s="234"/>
    </row>
    <row r="91" ht="12.75">
      <c r="W91" s="234"/>
    </row>
    <row r="92" ht="12.75">
      <c r="W92" s="234"/>
    </row>
    <row r="93" ht="12.75">
      <c r="W93" s="234"/>
    </row>
    <row r="94" ht="12.75">
      <c r="W94" s="234"/>
    </row>
  </sheetData>
  <sheetProtection/>
  <protectedRanges>
    <protectedRange sqref="T12:T55" name="Rango2"/>
    <protectedRange sqref="L12:L55" name="Rango1"/>
  </protectedRanges>
  <mergeCells count="197">
    <mergeCell ref="Y56:AB57"/>
    <mergeCell ref="W36:W38"/>
    <mergeCell ref="W39:W40"/>
    <mergeCell ref="W41:W44"/>
    <mergeCell ref="W56:W57"/>
    <mergeCell ref="X56:X57"/>
    <mergeCell ref="AB45:AB48"/>
    <mergeCell ref="AB49:AB51"/>
    <mergeCell ref="X53:X55"/>
    <mergeCell ref="AB53:AB55"/>
    <mergeCell ref="AA10:AA11"/>
    <mergeCell ref="AB10:AB11"/>
    <mergeCell ref="W15:W25"/>
    <mergeCell ref="W26:W31"/>
    <mergeCell ref="T10:T11"/>
    <mergeCell ref="U10:U11"/>
    <mergeCell ref="V10:V11"/>
    <mergeCell ref="W10:W11"/>
    <mergeCell ref="Y10:Y11"/>
    <mergeCell ref="Z10:Z11"/>
    <mergeCell ref="M10:M11"/>
    <mergeCell ref="N10:N11"/>
    <mergeCell ref="O10:O11"/>
    <mergeCell ref="P10:P11"/>
    <mergeCell ref="Q10:Q11"/>
    <mergeCell ref="R10:R11"/>
    <mergeCell ref="E10:E11"/>
    <mergeCell ref="F10:F11"/>
    <mergeCell ref="I10:I11"/>
    <mergeCell ref="J10:J11"/>
    <mergeCell ref="K10:K11"/>
    <mergeCell ref="L10:L11"/>
    <mergeCell ref="A6:J6"/>
    <mergeCell ref="R8:S8"/>
    <mergeCell ref="T8:X8"/>
    <mergeCell ref="Y8:Z8"/>
    <mergeCell ref="A9:A11"/>
    <mergeCell ref="B9:B11"/>
    <mergeCell ref="C9:C11"/>
    <mergeCell ref="G9:G11"/>
    <mergeCell ref="H9:H11"/>
    <mergeCell ref="D10:D11"/>
    <mergeCell ref="C1:AA1"/>
    <mergeCell ref="C3:AA3"/>
    <mergeCell ref="C4:AA4"/>
    <mergeCell ref="A5:G5"/>
    <mergeCell ref="H5:M5"/>
    <mergeCell ref="N5:AB5"/>
    <mergeCell ref="A1:B4"/>
    <mergeCell ref="L53:L55"/>
    <mergeCell ref="T45:T48"/>
    <mergeCell ref="M49:M51"/>
    <mergeCell ref="N49:N51"/>
    <mergeCell ref="T53:T55"/>
    <mergeCell ref="T49:T51"/>
    <mergeCell ref="M45:M48"/>
    <mergeCell ref="N26:N31"/>
    <mergeCell ref="A53:A55"/>
    <mergeCell ref="B53:B55"/>
    <mergeCell ref="C53:C55"/>
    <mergeCell ref="D53:D55"/>
    <mergeCell ref="E53:E55"/>
    <mergeCell ref="F53:F55"/>
    <mergeCell ref="M53:M55"/>
    <mergeCell ref="N53:N55"/>
    <mergeCell ref="A41:A44"/>
    <mergeCell ref="J59:L59"/>
    <mergeCell ref="J64:L64"/>
    <mergeCell ref="I9:K9"/>
    <mergeCell ref="G53:G55"/>
    <mergeCell ref="H53:H55"/>
    <mergeCell ref="I53:I55"/>
    <mergeCell ref="J53:J55"/>
    <mergeCell ref="L15:L25"/>
    <mergeCell ref="G15:G18"/>
    <mergeCell ref="K53:K55"/>
    <mergeCell ref="D9:F9"/>
    <mergeCell ref="L6:AB6"/>
    <mergeCell ref="A7:G7"/>
    <mergeCell ref="O8:Q8"/>
    <mergeCell ref="A68:AB68"/>
    <mergeCell ref="A56:U57"/>
    <mergeCell ref="O64:Q64"/>
    <mergeCell ref="V56:V57"/>
    <mergeCell ref="T59:AB59"/>
    <mergeCell ref="O59:Q59"/>
    <mergeCell ref="A49:A51"/>
    <mergeCell ref="N32:N34"/>
    <mergeCell ref="B41:B44"/>
    <mergeCell ref="C41:C44"/>
    <mergeCell ref="H49:H51"/>
    <mergeCell ref="C49:C51"/>
    <mergeCell ref="I41:I44"/>
    <mergeCell ref="J41:J44"/>
    <mergeCell ref="G49:G51"/>
    <mergeCell ref="F49:F51"/>
    <mergeCell ref="L8:N8"/>
    <mergeCell ref="N36:N38"/>
    <mergeCell ref="N39:N40"/>
    <mergeCell ref="A8:K8"/>
    <mergeCell ref="M36:M38"/>
    <mergeCell ref="B49:B51"/>
    <mergeCell ref="J49:J51"/>
    <mergeCell ref="K49:K51"/>
    <mergeCell ref="G41:G44"/>
    <mergeCell ref="H41:H44"/>
    <mergeCell ref="E49:E51"/>
    <mergeCell ref="D49:D51"/>
    <mergeCell ref="L45:L48"/>
    <mergeCell ref="L49:L51"/>
    <mergeCell ref="K41:K44"/>
    <mergeCell ref="D41:D44"/>
    <mergeCell ref="E41:E44"/>
    <mergeCell ref="F41:F44"/>
    <mergeCell ref="I49:I51"/>
    <mergeCell ref="N41:N44"/>
    <mergeCell ref="L41:L44"/>
    <mergeCell ref="N45:N48"/>
    <mergeCell ref="K15:K18"/>
    <mergeCell ref="V36:V38"/>
    <mergeCell ref="L26:L31"/>
    <mergeCell ref="M26:M31"/>
    <mergeCell ref="U32:U34"/>
    <mergeCell ref="U26:U31"/>
    <mergeCell ref="L39:L40"/>
    <mergeCell ref="E15:E18"/>
    <mergeCell ref="F15:F18"/>
    <mergeCell ref="M41:M44"/>
    <mergeCell ref="L36:L38"/>
    <mergeCell ref="L32:L34"/>
    <mergeCell ref="M39:M40"/>
    <mergeCell ref="H15:H18"/>
    <mergeCell ref="I15:I18"/>
    <mergeCell ref="J15:J18"/>
    <mergeCell ref="T32:T34"/>
    <mergeCell ref="M15:M25"/>
    <mergeCell ref="T26:T31"/>
    <mergeCell ref="T15:T25"/>
    <mergeCell ref="A15:A18"/>
    <mergeCell ref="B15:B18"/>
    <mergeCell ref="C15:C18"/>
    <mergeCell ref="M32:M34"/>
    <mergeCell ref="N15:N25"/>
    <mergeCell ref="D15:D18"/>
    <mergeCell ref="V15:V25"/>
    <mergeCell ref="AB15:AB25"/>
    <mergeCell ref="AB26:AB31"/>
    <mergeCell ref="V41:V44"/>
    <mergeCell ref="U36:U38"/>
    <mergeCell ref="AB32:AB34"/>
    <mergeCell ref="V26:V31"/>
    <mergeCell ref="V32:V34"/>
    <mergeCell ref="V39:V40"/>
    <mergeCell ref="Y15:Y25"/>
    <mergeCell ref="U45:U48"/>
    <mergeCell ref="V45:V48"/>
    <mergeCell ref="W45:W48"/>
    <mergeCell ref="W49:W51"/>
    <mergeCell ref="W53:W55"/>
    <mergeCell ref="V49:V51"/>
    <mergeCell ref="V53:V55"/>
    <mergeCell ref="U49:U51"/>
    <mergeCell ref="T41:T44"/>
    <mergeCell ref="U41:U44"/>
    <mergeCell ref="AB41:AB44"/>
    <mergeCell ref="U15:U25"/>
    <mergeCell ref="T36:T38"/>
    <mergeCell ref="AB36:AB38"/>
    <mergeCell ref="T39:T40"/>
    <mergeCell ref="U39:U40"/>
    <mergeCell ref="AB39:AB40"/>
    <mergeCell ref="W32:W34"/>
    <mergeCell ref="Z15:Z25"/>
    <mergeCell ref="Y26:Y31"/>
    <mergeCell ref="Z26:Z31"/>
    <mergeCell ref="X45:X48"/>
    <mergeCell ref="X49:X51"/>
    <mergeCell ref="Y32:Y34"/>
    <mergeCell ref="Z32:Z34"/>
    <mergeCell ref="Y36:Y38"/>
    <mergeCell ref="Z36:Z38"/>
    <mergeCell ref="Y39:Y40"/>
    <mergeCell ref="Z39:Z40"/>
    <mergeCell ref="Y53:Y55"/>
    <mergeCell ref="Z53:Z55"/>
    <mergeCell ref="Y41:Y44"/>
    <mergeCell ref="Z41:Z44"/>
    <mergeCell ref="Y45:Y48"/>
    <mergeCell ref="Z45:Z48"/>
    <mergeCell ref="Y49:Y51"/>
    <mergeCell ref="Z49:Z51"/>
    <mergeCell ref="X15:X25"/>
    <mergeCell ref="X26:X31"/>
    <mergeCell ref="X32:X34"/>
    <mergeCell ref="X36:X38"/>
    <mergeCell ref="X39:X40"/>
    <mergeCell ref="X41:X44"/>
  </mergeCells>
  <conditionalFormatting sqref="S12">
    <cfRule type="colorScale" priority="8" dxfId="0">
      <colorScale>
        <cfvo type="percent" val="0"/>
        <cfvo type="percent" val="50"/>
        <cfvo type="percent" val="100"/>
        <color rgb="FFFF0000"/>
        <color rgb="FFFFFF00"/>
        <color rgb="FF92D050"/>
      </colorScale>
    </cfRule>
  </conditionalFormatting>
  <conditionalFormatting sqref="X12">
    <cfRule type="colorScale" priority="12" dxfId="0">
      <colorScale>
        <cfvo type="percent" val="0"/>
        <cfvo type="percent" val="50"/>
        <cfvo type="percent" val="100"/>
        <color rgb="FFFF0000"/>
        <color rgb="FFFFFF00"/>
        <color rgb="FF92D050"/>
      </colorScale>
    </cfRule>
  </conditionalFormatting>
  <conditionalFormatting sqref="S13:S55">
    <cfRule type="colorScale" priority="14" dxfId="0">
      <colorScale>
        <cfvo type="percent" val="0"/>
        <cfvo type="percent" val="50"/>
        <cfvo type="percent" val="100"/>
        <color rgb="FFFF0000"/>
        <color rgb="FFFFFF00"/>
        <color rgb="FF92D050"/>
      </colorScale>
    </cfRule>
  </conditionalFormatting>
  <conditionalFormatting sqref="X13:X15 X26 X32 X35:X36 X39 X41 X45 X49 X52:X53">
    <cfRule type="colorScale" priority="4" dxfId="0">
      <colorScale>
        <cfvo type="percent" val="0"/>
        <cfvo type="percent" val="50"/>
        <cfvo type="percent" val="100"/>
        <color rgb="FFFF0000"/>
        <color rgb="FFFFFF00"/>
        <color rgb="FF92D050"/>
      </colorScale>
    </cfRule>
  </conditionalFormatting>
  <conditionalFormatting sqref="X12:X15 X26 X32 X35:X36 X39 X41 X45 X49 X52:X53">
    <cfRule type="colorScale" priority="3" dxfId="0">
      <colorScale>
        <cfvo type="percent" val="0"/>
        <cfvo type="percent" val="50"/>
        <cfvo type="percent" val="100"/>
        <color rgb="FFFF0000"/>
        <color rgb="FFFFFF00"/>
        <color rgb="FF92D050"/>
      </colorScale>
    </cfRule>
  </conditionalFormatting>
  <conditionalFormatting sqref="S12:S55">
    <cfRule type="colorScale" priority="2" dxfId="0">
      <colorScale>
        <cfvo type="percent" val="0"/>
        <cfvo type="percent" val="50"/>
        <cfvo type="percent" val="100"/>
        <color rgb="FFFF0000"/>
        <color rgb="FFFFFF00"/>
        <color rgb="FF92D050"/>
      </colorScale>
    </cfRule>
  </conditionalFormatting>
  <conditionalFormatting sqref="X12:X55">
    <cfRule type="colorScale" priority="1" dxfId="0">
      <colorScale>
        <cfvo type="percent" val="0"/>
        <cfvo type="percent" val="50"/>
        <cfvo type="percent" val="100"/>
        <color rgb="FFFF0000"/>
        <color rgb="FFFFFF00"/>
        <color rgb="FF92D050"/>
      </colorScale>
    </cfRule>
  </conditionalFormatting>
  <printOptions horizontalCentered="1"/>
  <pageMargins left="0.2362204724409449" right="0.15748031496062992" top="0.5511811023622047" bottom="0.4724409448818898" header="0.2755905511811024" footer="0.11811023622047245"/>
  <pageSetup fitToHeight="20" horizontalDpi="600" verticalDpi="600" orientation="landscape" paperSize="5" scale="25" r:id="rId2"/>
  <ignoredErrors>
    <ignoredError sqref="C19 C23:C24 C21:C22" twoDigitTextYear="1"/>
  </ignoredErrors>
  <drawing r:id="rId1"/>
</worksheet>
</file>

<file path=xl/worksheets/sheet2.xml><?xml version="1.0" encoding="utf-8"?>
<worksheet xmlns="http://schemas.openxmlformats.org/spreadsheetml/2006/main" xmlns:r="http://schemas.openxmlformats.org/officeDocument/2006/relationships">
  <dimension ref="C3:C37"/>
  <sheetViews>
    <sheetView zoomScalePageLayoutView="0" workbookViewId="0" topLeftCell="A23">
      <selection activeCell="E31" sqref="E31"/>
    </sheetView>
  </sheetViews>
  <sheetFormatPr defaultColWidth="11.421875" defaultRowHeight="12.75"/>
  <cols>
    <col min="3" max="3" width="22.421875" style="0" customWidth="1"/>
  </cols>
  <sheetData>
    <row r="2" ht="13.5" thickBot="1"/>
    <row r="3" ht="12.75">
      <c r="C3" s="29">
        <v>0</v>
      </c>
    </row>
    <row r="4" ht="12.75">
      <c r="C4" s="30">
        <v>90000000</v>
      </c>
    </row>
    <row r="5" ht="12.75">
      <c r="C5" s="30">
        <v>4247550447</v>
      </c>
    </row>
    <row r="6" ht="12.75">
      <c r="C6" s="230">
        <v>324981445</v>
      </c>
    </row>
    <row r="7" ht="12.75">
      <c r="C7" s="231"/>
    </row>
    <row r="8" ht="12.75">
      <c r="C8" s="231"/>
    </row>
    <row r="9" ht="12.75">
      <c r="C9" s="231"/>
    </row>
    <row r="10" ht="12.75">
      <c r="C10" s="231"/>
    </row>
    <row r="11" ht="12.75">
      <c r="C11" s="231"/>
    </row>
    <row r="12" ht="12.75">
      <c r="C12" s="231"/>
    </row>
    <row r="13" ht="12.75">
      <c r="C13" s="31">
        <v>10000000</v>
      </c>
    </row>
    <row r="14" ht="12.75">
      <c r="C14" s="230">
        <v>494500000</v>
      </c>
    </row>
    <row r="15" ht="12.75">
      <c r="C15" s="231"/>
    </row>
    <row r="16" ht="12.75">
      <c r="C16" s="231"/>
    </row>
    <row r="17" ht="12.75">
      <c r="C17" s="231"/>
    </row>
    <row r="18" ht="12.75">
      <c r="C18" s="231"/>
    </row>
    <row r="19" ht="12.75">
      <c r="C19" s="232"/>
    </row>
    <row r="20" ht="12.75">
      <c r="C20" s="230">
        <v>4275755020</v>
      </c>
    </row>
    <row r="21" ht="12.75">
      <c r="C21" s="231"/>
    </row>
    <row r="22" ht="12.75">
      <c r="C22" s="232"/>
    </row>
    <row r="23" ht="12.75">
      <c r="C23" s="230">
        <v>1068755568</v>
      </c>
    </row>
    <row r="24" ht="12.75">
      <c r="C24" s="231"/>
    </row>
    <row r="25" ht="12.75">
      <c r="C25" s="231"/>
    </row>
    <row r="26" ht="12.75">
      <c r="C26" s="231"/>
    </row>
    <row r="27" ht="12.75">
      <c r="C27" s="231"/>
    </row>
    <row r="28" ht="12.75">
      <c r="C28" s="232"/>
    </row>
    <row r="29" ht="12.75">
      <c r="C29" s="230">
        <v>90000000</v>
      </c>
    </row>
    <row r="30" ht="12.75">
      <c r="C30" s="232"/>
    </row>
    <row r="31" ht="12.75">
      <c r="C31" s="30">
        <v>15000000</v>
      </c>
    </row>
    <row r="32" ht="12.75">
      <c r="C32" s="30">
        <v>25000000</v>
      </c>
    </row>
    <row r="33" ht="12.75">
      <c r="C33" s="30">
        <v>209588506</v>
      </c>
    </row>
    <row r="34" ht="12.75">
      <c r="C34" s="30">
        <v>120000000</v>
      </c>
    </row>
    <row r="35" ht="12.75">
      <c r="C35" s="230">
        <v>2786010392</v>
      </c>
    </row>
    <row r="36" ht="12.75">
      <c r="C36" s="232"/>
    </row>
    <row r="37" ht="28.5" customHeight="1">
      <c r="C37" s="32">
        <f>SUM(C3:C36)</f>
        <v>13757141378</v>
      </c>
    </row>
  </sheetData>
  <sheetProtection/>
  <mergeCells count="6">
    <mergeCell ref="C6:C12"/>
    <mergeCell ref="C14:C19"/>
    <mergeCell ref="C20:C22"/>
    <mergeCell ref="C23:C28"/>
    <mergeCell ref="C29:C30"/>
    <mergeCell ref="C35:C3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Edna Clemencia Delgado Gutiérrez</cp:lastModifiedBy>
  <cp:lastPrinted>2021-01-30T14:53:11Z</cp:lastPrinted>
  <dcterms:created xsi:type="dcterms:W3CDTF">2012-06-01T17:13:38Z</dcterms:created>
  <dcterms:modified xsi:type="dcterms:W3CDTF">2021-02-15T18:17:00Z</dcterms:modified>
  <cp:category/>
  <cp:version/>
  <cp:contentType/>
  <cp:contentStatus/>
</cp:coreProperties>
</file>