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I\Downloads\"/>
    </mc:Choice>
  </mc:AlternateContent>
  <bookViews>
    <workbookView xWindow="0" yWindow="0" windowWidth="20490" windowHeight="7905"/>
  </bookViews>
  <sheets>
    <sheet name="PLAN DE ACCION PLANEACIÓN" sheetId="1" r:id="rId1"/>
  </sheets>
  <definedNames>
    <definedName name="_xlnm.Print_Area" localSheetId="0">'PLAN DE ACCION PLANEACIÓN'!$A$1:$W$124</definedName>
    <definedName name="_xlnm.Print_Titles" localSheetId="0">'PLAN DE ACCION PLANEACIÓN'!$1:$9</definedName>
  </definedNames>
  <calcPr calcId="152511"/>
</workbook>
</file>

<file path=xl/calcChain.xml><?xml version="1.0" encoding="utf-8"?>
<calcChain xmlns="http://schemas.openxmlformats.org/spreadsheetml/2006/main">
  <c r="V76" i="1" l="1"/>
  <c r="V67" i="1"/>
  <c r="V56" i="1" l="1"/>
  <c r="V51" i="1" l="1"/>
  <c r="V39" i="1"/>
  <c r="V25" i="1"/>
  <c r="V22" i="1"/>
  <c r="V10" i="1"/>
  <c r="V112" i="1" l="1"/>
</calcChain>
</file>

<file path=xl/sharedStrings.xml><?xml version="1.0" encoding="utf-8"?>
<sst xmlns="http://schemas.openxmlformats.org/spreadsheetml/2006/main" count="421" uniqueCount="351">
  <si>
    <t xml:space="preserve">PLAN DE ACCIÓN                         </t>
  </si>
  <si>
    <t>Código: D-DP-PDE-051</t>
  </si>
  <si>
    <t>Fecha: 03/06/2016</t>
  </si>
  <si>
    <t xml:space="preserve">Proceso de Direccionamiento Estratégico </t>
  </si>
  <si>
    <t>Versión: 006</t>
  </si>
  <si>
    <t>Departamento Administrativo de Planeación</t>
  </si>
  <si>
    <t>Página : 1 de 1</t>
  </si>
  <si>
    <t>SECRETARÍA O  ENTIDAD RESPONSABLE: 3.5 DEPARTAMENTO ADMINISTRATIVO DE PLANEACION MUNICIPAL</t>
  </si>
  <si>
    <t>PLAN DE DESARROLLO</t>
  </si>
  <si>
    <t>COMPONENTE</t>
  </si>
  <si>
    <t xml:space="preserve"> SECTOR</t>
  </si>
  <si>
    <t>PROGRAMA</t>
  </si>
  <si>
    <t>Indicador de Resultado</t>
  </si>
  <si>
    <t>Subprograma</t>
  </si>
  <si>
    <t>Meta de Producto de Subprograma</t>
  </si>
  <si>
    <t>Indicador de Producto de Subprograma</t>
  </si>
  <si>
    <t>Línea base del indicador de producto del Subprograma</t>
  </si>
  <si>
    <t xml:space="preserve">Código </t>
  </si>
  <si>
    <t>Nombre del Proyecto</t>
  </si>
  <si>
    <t>Objetivo del Proyecto</t>
  </si>
  <si>
    <t xml:space="preserve">Indicador de Producto del proyecto </t>
  </si>
  <si>
    <t xml:space="preserve">Línea base del indicador de producto del Proyecto
</t>
  </si>
  <si>
    <t>Valor de la meta del indicador de producto del proyecto programada para la vigencia actual</t>
  </si>
  <si>
    <t>Rubro Presupuestal</t>
  </si>
  <si>
    <t>Fuente</t>
  </si>
  <si>
    <t xml:space="preserve">Recursos asignados, en pesos en el momento presupuestal </t>
  </si>
  <si>
    <t>Responsable</t>
  </si>
  <si>
    <t>MÁS CIUDAD</t>
  </si>
  <si>
    <t>Gestión Transparente</t>
  </si>
  <si>
    <t>Sinergia para la planificación institucional</t>
  </si>
  <si>
    <t>Porcentaje de aplicación de los instrumentos de ejecución, seguimiento, monitoreo y evaluación del Plan de Desarrollo Municipal</t>
  </si>
  <si>
    <t>Instrumentos de planificación local</t>
  </si>
  <si>
    <t>Número de procesos evaluados y viabilizados para la presentación de proyectos a través de las líneas de inversión del Plan de Desarrollo por año</t>
  </si>
  <si>
    <t>Aplicación de instrumentos para la cultura de la planeación</t>
  </si>
  <si>
    <t>Mantener y consolidar la cultura de la planeación institucional para optimizar la gestión de planificación estratégica municipal</t>
  </si>
  <si>
    <t>Procesos evaluados y viabilizados para la presentación de proyectos a través de las líneas de inversión del Plan de Desarrollo por año</t>
  </si>
  <si>
    <t>Número de procesos evaluados a través del cumplimiento de metas en el seguimiento al plan indicativo  por año</t>
  </si>
  <si>
    <t>Procesos evaluados a través del cumplimiento de metas en el seguimiento al plan indicativo  por año</t>
  </si>
  <si>
    <t>Número de informes de estructuración y conformación de techos presupuestales a través de Plan Operativo Anual de Inversiones_POAI en el cuatrienio</t>
  </si>
  <si>
    <t xml:space="preserve">informes de estructuración y conformación de techos presupuestales a través de Plan Operativo Anual de Inversiones_POAI </t>
  </si>
  <si>
    <t>Número de dependencias y entidades articulados a las herramientas de planificación estratégica  mediante el Plan de Acción y su monitoreo y seguimiento por año</t>
  </si>
  <si>
    <t>Dependencias y entidades articulados a las herramientas de planificación estratégica  mediante el Plan de Acción y su monitoreo y seguimiento por año</t>
  </si>
  <si>
    <t>Un (1) Plan anticorrupción y de atención al ciudadano implementado y con su respectivo monitoreo y seguimiento anual</t>
  </si>
  <si>
    <t>Un (1) Plan anticorrupción y de atención al ciudadano implementado 
Tres(3) monitoreos de seguimiento anual(Abril, Agosto y Diciembre)</t>
  </si>
  <si>
    <t>Número de seguimientos a la gestión integral a través del Sistema de Información para la Evaluación de Eficiencia  SIEE en el cuatrienio</t>
  </si>
  <si>
    <t xml:space="preserve">Un (1)  seguimiento a la gestión integral a través del Sistema de Información para la Evaluación de Eficiencia  SIEE </t>
  </si>
  <si>
    <t>Número de seguimientos a la gestión integral a través del Sistema de Información y Captura Presupuestal_SICEP en el cuatrienio</t>
  </si>
  <si>
    <t xml:space="preserve">Un seguimiento a la gestión integral a través del Sistema de Información y Captura Presupuestal_SICEP </t>
  </si>
  <si>
    <t>Un (1) Sistema de monitoreo y seguimiento al Plan de Desarrollo Municipal Sinergia Territorial en el cuatrienio</t>
  </si>
  <si>
    <t xml:space="preserve">Tres (3)  seguimientos al Plan de Desarrollo Municipal Sinergia Territorial </t>
  </si>
  <si>
    <t>6 Reuniones  de la Mesa de Transparencia Municipal ejerciendo la secretaría técnica</t>
  </si>
  <si>
    <t>Un (1 ) aplicativo en línea para el Sistema de Monitoreo y Seguimiento al Plan de Desarrollo Municipal Sinergia Territorial en el cuatrienio</t>
  </si>
  <si>
    <t xml:space="preserve">Tres (3)  seguimientos al Plan de Desarrollo Municipal Sinergia Territorial y/o rutinas presentadas en el aplicativo en línea del  Sistema de Monitoreo y Seguimiento al Plan de Desarrollo Municipal Sinergia Territorial </t>
  </si>
  <si>
    <t>Número de procesos evaluados con seguimiento financiero a través del seguimiento al Plan de Desarrollo por año</t>
  </si>
  <si>
    <t xml:space="preserve">21 Procesos evaluados con seguimiento financiero a través del seguimiento al Plan de Desarrollo </t>
  </si>
  <si>
    <t>Un (1) instrumento de información anual para la planificación local, Ficha Básica Municipal.</t>
  </si>
  <si>
    <t>Más información para la planeación estratégica</t>
  </si>
  <si>
    <t>Porcentaje de actualización de los Sistemas de Información para la planeación</t>
  </si>
  <si>
    <t xml:space="preserve"> Sistemas de información local </t>
  </si>
  <si>
    <t>Porcentaje de actualización de la Base de Datos del SISBEN como instrumento de información local en ejercicio permanente de la focalización de la población del municipio durante el cuatrienio</t>
  </si>
  <si>
    <t>SISBEN-Armenia</t>
  </si>
  <si>
    <t>Administrar y actualizar permanentemente la Base de Datos SISBEN Armenia, según lineamientos nacionales en cuanto a metodología y cobertura de población, generando datos estadisticos básicos e información primaria, como herramienta de toma de decisiones para la administración municipal</t>
  </si>
  <si>
    <t>Atención a los usuarios y actualizar permanentemente la base de datos del Sistema de Información Aplicativo Metodologia SISBEN.</t>
  </si>
  <si>
    <t>Informe mensual sobre las actividades propias de la Administración ( reporte de base al DNP y depuración del archivo físico), operación del aplicativo SISBEN NET Armenia (encuestas realizadas, modificaciones, retiros e inclusiones)</t>
  </si>
  <si>
    <t>Reuniones  del Comité Técnico del SISBEN del Municipio de Armenia</t>
  </si>
  <si>
    <t>Porcentaje de actualización de la Base de Datos de Estatificación Socioeconómica como instrumento de información local en ejercicio permanente de la planificación territorial durante el cuatrienio</t>
  </si>
  <si>
    <t>Estratificación socioeconómica urbana y rural del Municipio de Armenia</t>
  </si>
  <si>
    <t>Fortalecer el área de estratificación a través del suministro del apoyo logístico,  requerido para la actualización y seguimiento de la estratificación urbana y rural</t>
  </si>
  <si>
    <t>Proceso de gestión del Decreto Municipal que permita el pago de la tasa contributiva de las empresas que pertenecen al comité permanente de estratificación del Municipio de Armenia (EDEQ, EFIGAS, EPA) según Decreto Ley 007 de 2010</t>
  </si>
  <si>
    <t>Administrar la Base y sistematizar los resultantes de la aplicación de la metodología en el aplicativo Estraticación Socioeconómica del Municipio de Armenia generando información para la toma de decisiones de la Administración Municipal</t>
  </si>
  <si>
    <t>Informe mensual sobre las actividades propias de la Administración (Secretaria Técnica del Comité Permanente de Estratifiación), operación del aplicativo ESTRATIFICACIÓN SOCIOECONÓMICA DE ARMENIA (Asignaciones nuevas (urbanas, rurales y centros poblados especiales), reclamaciones en primera instancia, visitas de campo, certificados de estratificación expedidos)</t>
  </si>
  <si>
    <t>Informe de las actualizaciones a la tesorería municipal y a las empresas de servicios públicos domiciliarios</t>
  </si>
  <si>
    <t>Apoyo al Comité permanente de estratificación socioeconómica (acta, asistencia, registro fotográfico)</t>
  </si>
  <si>
    <t>Resoluciones de pagos de honorarios</t>
  </si>
  <si>
    <t>Listado de estratificación socioeconómica por barrios y comunas con número de predios y población aproximada de habitantes</t>
  </si>
  <si>
    <t>Suscribir convenio para la actualización catastral de los registros 1 y 2 del Municipio de Armenia</t>
  </si>
  <si>
    <t>Porcentaje de actualización del Sistema de Información Geográfica - SIG por año</t>
  </si>
  <si>
    <t xml:space="preserve">Implementación y actualización del sistema de información para la planeación y desarrollo del Municipio de Armenia - SIPDA </t>
  </si>
  <si>
    <t>Implementar y actualizar los sistemas de información de planeación</t>
  </si>
  <si>
    <t>Mantenimiento del Sistema de Información Geográgico y actualización cartografica del Municipio de Armenia</t>
  </si>
  <si>
    <t>Porcentaje de actualización del Sistema Único de Información de Servicios Públicos Domiciliarios - SUI por año</t>
  </si>
  <si>
    <t>Mantenimiento y actualización del inventario de equipos de computo del DAPM</t>
  </si>
  <si>
    <t>Porcentaje de actualización del SIPDA (Sistema de información para la planeación territorial) por año</t>
  </si>
  <si>
    <t>Mantenimiento de actualización de Sistema Único de Información de Servicios Públicos Domiciliarios - SUI</t>
  </si>
  <si>
    <t>Mantenimiento de la actualización de los Sistemas de Información y Planificación para el Desarrollo de Armenia a través de la pagina Web de Planeación</t>
  </si>
  <si>
    <t>Más participación comunitaria</t>
  </si>
  <si>
    <t>Porcentaje de mecanismos de planificación participativa y comunitaria con promoción</t>
  </si>
  <si>
    <t>Fortalecimiento y apoyo a instancias de participación para la planificación local.</t>
  </si>
  <si>
    <t>Número de instancias de planeación  y concertación con apoyo logístico y administrativo para cumplimiento del plan de acción por año</t>
  </si>
  <si>
    <t>Más Planificación con participación ciudadana</t>
  </si>
  <si>
    <t>Fortalecer la capacidad operativa y  logística por parte del consejo territorial de planeación</t>
  </si>
  <si>
    <t>Apoyo y acompañamiento con metodologías de planificación participativa a procesos de participación ciudadana del Municipio de Armenia (Planes de Desarrollo Comunal, Acuerdos participativos, creación y consolidación del Consejo de Participación Ciudadana y fortalecimiento del CODELPA).</t>
  </si>
  <si>
    <t>Apoyo logístico y administrativo al Consejo Territorial de Planeación, (servicio secretarial, insumos, elementos de oficina,  y participación de los representantes del CTP en congresos y capacitaciones), según disponibilidad presupuestal aprobada por el nivel directivo de la administración</t>
  </si>
  <si>
    <t>Metodología y Distribución del Presupuesto Participativo, 11 comunas y 2 instancias de participación</t>
  </si>
  <si>
    <t xml:space="preserve">Apoyo y acompañamiento en calidad de secretaria tecnica del Consejo de Participación Ciudadana,  cesiones Ordinarias </t>
  </si>
  <si>
    <t>Desarrollo Sostenible</t>
  </si>
  <si>
    <t xml:space="preserve">Más innovación, más ciudades sostenibles, más desarrollo </t>
  </si>
  <si>
    <t>Programas implementados para propiciar la innovación, sostenibilidad y desarrollo</t>
  </si>
  <si>
    <t>Programas, planes  y proyectos de Desarrollo Urbano Sostenible</t>
  </si>
  <si>
    <t>Número de mecanismos implementados que propicien el desarrollo sostenible</t>
  </si>
  <si>
    <t>Proyectos de  desarrollo de Ciudades Sostenibles</t>
  </si>
  <si>
    <t>Promover el desarrollo de una ciudad sostenible, competitiva y resiliente.</t>
  </si>
  <si>
    <t>Mecanismos implementados en relación al desarrollo de ciudades sostenibles y resilientes</t>
  </si>
  <si>
    <t>Gestion de proyecto de Bicicletas publicas.</t>
  </si>
  <si>
    <t>Proyectos elaborados y presentados en relación a la implementación del sistema de bicicletas públicas de la ciudad</t>
  </si>
  <si>
    <t>Gestion de corredor de logistica y carga.</t>
  </si>
  <si>
    <t>Porcentaje de la gestión realizada en la presentación de proyecto.</t>
  </si>
  <si>
    <t>Gestion de un estudio de inventario de gases de efecto invernadero Sectoriales.</t>
  </si>
  <si>
    <t>Números de estudios gestionados en relación con la emisión de gases de efecto invernadero</t>
  </si>
  <si>
    <t>Gestion de estudio de huella urbana actual y tendencial.</t>
  </si>
  <si>
    <t xml:space="preserve">Porcentaje de elaboración del estudio de huella urbana </t>
  </si>
  <si>
    <t xml:space="preserve">Gestion de estudio de zonas de riesgo y vulnerabilidad. </t>
  </si>
  <si>
    <t>Porcentaje de la actualización de las zonas de alto riesgo</t>
  </si>
  <si>
    <t>Gestión de proyectos de construcción e implementaciones infraestructura para bicicletas (Ciclo rutas, ciclo carriles), ciclo parqueaderos, señaletica entre otros, acordes para la ciudad y a su vez</t>
  </si>
  <si>
    <t xml:space="preserve">Porcentaje de construcción de la ciclo infraestructura según lo proyectado </t>
  </si>
  <si>
    <t>Gestión de proyectos intersectoriales para la promoción y apropiación de uso de la bicicleta como alternativo y opción real de movilidad sostenible (educación, salud, transporte, cultura, recreación y deporte, desarrollo social y económico, infraestructura y planeación).</t>
  </si>
  <si>
    <t>Número de estrategias de  promoción y apropiación de los sistemas de bicicletas.</t>
  </si>
  <si>
    <t>Más conservación y restauración de la estructura ecológica principal para la gestión en la adaptación y mitigación de los efectos del cambio climático.</t>
  </si>
  <si>
    <t>Porcentaje de consolidación de corredores biológicos de conservación y fortalecimiento del sistema municipal de áreas protegidas SIMAP.</t>
  </si>
  <si>
    <t>Corredores biológicos de conservación y fortalecimiento del sistema municipal de áreas protegidas SIMAP.</t>
  </si>
  <si>
    <t>Número de jornadas de enriquecimiento de los corredores biológicos en el cuatrienio</t>
  </si>
  <si>
    <t>Recuperación, conservación y manejo de áreas de significancia ambiental para la regulación del recurso hídrico y la adaptación y mitigación del cambio climático</t>
  </si>
  <si>
    <t>Recuperar, proteger y preservar ecosistemas urbanos de significancia ambiental reguladores del recurso hídrico del municipio de Armenia</t>
  </si>
  <si>
    <t>Jornadas de enriquecimiento de los corredores biológicos.</t>
  </si>
  <si>
    <t>Número de microcuencas intervenidas en el cuatrienio</t>
  </si>
  <si>
    <t>Número de Tramos promedio a intervenir</t>
  </si>
  <si>
    <t>Número de Intervenciones en microcuencas</t>
  </si>
  <si>
    <t>Porcentaje de restauración y conservación del corredor biológico (No2 ) en el cuatrienio</t>
  </si>
  <si>
    <t>Actividades ambientales de restauración y mantenimiento al corredor biológico N° 2 (siembras, jornadas de recolección de basuras y mejoramiento s de senderos)</t>
  </si>
  <si>
    <t>Un estudio técnico ambiental de las cuencas hidrográficas del municipio de Armenia durante el cuatrienio</t>
  </si>
  <si>
    <t>Actualización del plan de manejo ambiental de las cuencas hidrográficas</t>
  </si>
  <si>
    <t>Generar un documento de consulta que permita identificar las características ambientales de Flora, Fauna y características socioeconómicas de estas importantes zonas</t>
  </si>
  <si>
    <t>Formular linea base, antecedentes y documentación tecnica sobre las microcuencas urbanas como insumo para el fortalecimiento del Plan de manejo de las microcuencas</t>
  </si>
  <si>
    <t>VIVERO municipal de Armenia, para los proyectos de gestión ambiental.</t>
  </si>
  <si>
    <t>Número de especies vegetales generadas en el cuatrienio</t>
  </si>
  <si>
    <t>Vivero Municipal de Armenia</t>
  </si>
  <si>
    <t xml:space="preserve">Consolidar un vivero en el municipo de Armenia para el fortalecimiento de los proyectos de espacio público, arbolado urbano, suelos de protección, red de senderos y reforestación. </t>
  </si>
  <si>
    <t xml:space="preserve">Número de especies vegetales presentes en un  Banco de germoplasma.
</t>
  </si>
  <si>
    <t xml:space="preserve"> Número de especies con Producción constante de material Vegetal.</t>
  </si>
  <si>
    <t>Más administración, usos y servicios  eco sistémicos de la plataforma ambiental municipal para la mitigación de los efectos del cambio climático.</t>
  </si>
  <si>
    <t>Porcentaje de gestión ambiental integral de la plataforma ambiental</t>
  </si>
  <si>
    <t>Control y vigilancia sobre los recursos naturales y el  ambiente del municipio de Armenia</t>
  </si>
  <si>
    <t>Porcentaje de actualización y implementación del Sistema de Información y Gestión Municipal SIGAM</t>
  </si>
  <si>
    <t>Sistemas de información para la planificación ambiental, el control, seguimiento y gestión integral a los suelos de protección del Municipio de Armenia para mitigación de los efectos del cambio climático</t>
  </si>
  <si>
    <t>Formular, evaluar y actualizar  programas y proyectos para la gestión ambiental del Municipio de Armenia.</t>
  </si>
  <si>
    <t xml:space="preserve">Porcentaje de actualización e implementacion del Sistema de Gestión Ambiental SIGAM en sus componentes (Agenda Ambiental, l, Observatorio de Desarrollo Sostenible,) Elaboración y presentación ante el concejo municipal del Acuerdo por medio del cual se adopta el SIGAM
</t>
  </si>
  <si>
    <t>Porcentaje de visitas para el control y seguimiento de los suelos de protección</t>
  </si>
  <si>
    <t>Porcentaje de conceptos emitidos para el control de los suelos de protección ambiental.</t>
  </si>
  <si>
    <t>Porcentaje de socialización e implementación de la norma general del suelo rural del municipio de Armenia (UPR) en el cuatrienio</t>
  </si>
  <si>
    <t>Socialización de la norma</t>
  </si>
  <si>
    <t>Seguimiento al Plan de Gestión Integral de Residuos Sólidos PGIRS</t>
  </si>
  <si>
    <t>Seguimiento al Plan de Gestión Integral PGIRS</t>
  </si>
  <si>
    <t xml:space="preserve">Realizar ajuste, seguimiento y contro al Plan de gestióm integral de los residuos solidos del Municipio de Armenia. </t>
  </si>
  <si>
    <t>Implementar las estrategias de Información, Educación y Comunicación sobre separación en la fuente</t>
  </si>
  <si>
    <t>Realizar las acciones necesarias para organizar los recuperadores de Oficio</t>
  </si>
  <si>
    <t>Proyectos definidos en el mediano plazo para el Plan de Ordenamiento  Territorial P.O.T.</t>
  </si>
  <si>
    <t>Porcentaje de ejecución de la fase inicial del Eco-parque la Secreta durante el cuatrienio</t>
  </si>
  <si>
    <t>Estrategias de ejecución de la fase inicial del Eco Parque La Secreta</t>
  </si>
  <si>
    <t xml:space="preserve">Implementar y  ejecutar  la fase inicial del Ecoparque La Secreta como estrategia de recuperación de la plataforma Ambiental y proyectos prioritario de espacio público para la ciudad de Armenia. </t>
  </si>
  <si>
    <t>Siembra de individuos de especies nativas para uso sostenible y bancos de carbono.</t>
  </si>
  <si>
    <t xml:space="preserve">Porcentaje de ejecución y actualizacíon del Plan de manejo ambiental del Ecoparque la Secreta. </t>
  </si>
  <si>
    <t>Numero de sendero de interpretación ambiental.</t>
  </si>
  <si>
    <t>Porcentaje de control y protección de la Plataforma Ambiental aledaña al ecoparque la Secreta.</t>
  </si>
  <si>
    <t>Porcentaje de actualización y aplicación del Sistema de Árbol Urbano</t>
  </si>
  <si>
    <t>Sistema de árbol urbano estrategia para mitigación del cambio climático</t>
  </si>
  <si>
    <t>Operativizar el Manual del Arbol Urbano para realizar una adecuada arborización y georreferenciación de las áreas urbanas del municipio de Armenia</t>
  </si>
  <si>
    <t>Actividades de mantenimiento de guaduales</t>
  </si>
  <si>
    <t>Número de árboles talados</t>
  </si>
  <si>
    <t>georeferenciar los individuos forestales en parques secundarios y puntos aislados</t>
  </si>
  <si>
    <t>Número de árboles podados</t>
  </si>
  <si>
    <t>Número de proyectos formulados y ejecutados, encaminados al fortalecimiento de la plataforma ambiental y la RED de SENDEROS municipal, durante el cuatrienio</t>
  </si>
  <si>
    <t>Oferta ambiental del espacio público y la red de senderos municipal</t>
  </si>
  <si>
    <t>Diseñar y Gestionar el sistema de movilidad alternativa  para generar la Red de Senderos Públicos  del Municipio de Armenia</t>
  </si>
  <si>
    <t>Número de Senderos conectados</t>
  </si>
  <si>
    <t>Más áreas prioritarias para la protección del recurso hídrico Municipal.</t>
  </si>
  <si>
    <t>Porcentaje adquisición de áreas priorizadas para la protección y abastecimiento del acueducto municipal en cumplimiento del Artículo 111 de la Ley 99 de 1993.</t>
  </si>
  <si>
    <t>Adquisición, Administración y mantenimiento de áreas prioritarias para la Protección y abastecimiento del acueducto municipal, Art 111 de la ley 99 de 1993</t>
  </si>
  <si>
    <t>Realizar procesos técnicos para Administrar, Mantener, y adquirir áreas prioritarias para  proteger abastecimiento del acueducto municipal en la cuenca alta del rio Quindío y articular a la unidad de manejo de cuencas</t>
  </si>
  <si>
    <t xml:space="preserve">No. de jornadas de mantenimiento al proceso de reforestación realizado a los predios </t>
  </si>
  <si>
    <t xml:space="preserve">No. de predios adquiridos y/o estudios de títulos para su adquisición </t>
  </si>
  <si>
    <t>No. de convenios realizados para actividades de reforestación de los predios.</t>
  </si>
  <si>
    <t>Ahorro y uso eficiente del agua en el municipio de Armenia</t>
  </si>
  <si>
    <t>Porcentaje de divulgación del programa de ahorro y uso eficiente del agua, por año.</t>
  </si>
  <si>
    <t>Educación ambiental en el uso y ahorro eficiente del agua</t>
  </si>
  <si>
    <t>Socializar  programas y herramientas de educación ambiental sobre el Uso y Ahorro Eficiente del agua en el Municipio de Armenia</t>
  </si>
  <si>
    <t>Número de jornadas de limpieza de basuras y residuos sólidos en zonas de laderas incluyendo el componente de educación ambiental</t>
  </si>
  <si>
    <t>Número de jornadas de sensibilización con las comunidades aledañas a las zonas de intervención y comunidad educativa</t>
  </si>
  <si>
    <t>Número de individuos forestales plantados</t>
  </si>
  <si>
    <t>Actualización de las zonas de alto riesgo urbanas y rurales por deslizamiento y sismo (Microzonificación sísmica)</t>
  </si>
  <si>
    <t>Porcentaje de actualización de la cartografía bajo estudios técnicos durante el cuatrienio</t>
  </si>
  <si>
    <t>Estudios Técnicos para la actualización de las zonas de alto riesgo</t>
  </si>
  <si>
    <t>Actualizar las zonas de Alto Riesgo Rural y Urbana del Municipio de Armenia</t>
  </si>
  <si>
    <t>Realizar actividades de revisión de zonas de alto riesgo urbana y rural mediante análisis y monitoreo en areas que presentan mayor vulnerabilidad por efectos de cambios climaticos y amenazas por deslizamiento en asentamientos subnormales</t>
  </si>
  <si>
    <t>Porcentaje de certificados de Zonas de Alto Riesgo emitidos</t>
  </si>
  <si>
    <t>Actualización de las zonas de alto riesgo por deslizamiento. ( inventario de asentamientos en zonas de alto riesgo por deslizamiento )</t>
  </si>
  <si>
    <t>Estudios básicos  de gestión del riesgo</t>
  </si>
  <si>
    <t>Formulación del proyecto de Microzonificación Sismica</t>
  </si>
  <si>
    <t xml:space="preserve">Más investigación, gestión y fortalecimiento ambiental enfocados en acciones para la adaptación y mitigación de los efectos del cambio climático del municipio de Armenia </t>
  </si>
  <si>
    <t>Porcentaje de implementación de las estrategias enfocadas a la sostenibilidad ambiental y adaptación y mitigación a los efectos del cambio climático</t>
  </si>
  <si>
    <t>Más gestión para la sostenibilidad ambiental y formación de dinamizadores ambientales</t>
  </si>
  <si>
    <t>Número de estrategias implementadas en las instituciones públicas y sectores productivos del Municipio de Armenia para la conservación de los bosques y áreas verdes en función de su actividad económica durante cuatrienio</t>
  </si>
  <si>
    <t>Desarrollo sostenible empresarial, industrial, agropecuario y turístico para la mitigación de los efectos del cambio climático</t>
  </si>
  <si>
    <t>Diseñar e implementar estrategias para el fortalecimiento del desarrollo sostenible y la mitigación de los efectos del cambio climatico en los sectores productivos del Municipio de Armenia.</t>
  </si>
  <si>
    <t>Porcentaje de actualización y divulgación del manual de gestión empresarial enfocados a la mitigación y cambio climático</t>
  </si>
  <si>
    <t>Jornadas de divulgación del Manual de Géstion Empresarial</t>
  </si>
  <si>
    <t>Porcentaje de participación en las mesas sectoriales formuladas por el gobierno nacional para la adaptación al cambio climático y mitigación de la estrategia colombiana de desarrollo bajo en carbón durante el cuatrienio</t>
  </si>
  <si>
    <t>Porcentaje de participación en las mesas sectoriales formuladas por el gobierno nacional para la adaptación al cambio climático y mitigación de la estrategia colombiana de desarrollo bajo en carbón citadas durante el periodo</t>
  </si>
  <si>
    <t>Conformación de (1) Comité Ambiental Municipal interdisciplinario durante el cuatrienio</t>
  </si>
  <si>
    <t xml:space="preserve">Conformación de (1) Comité Ambiental Municipal interdisciplinario </t>
  </si>
  <si>
    <t>Número de promotores y vigías ambientales durante el cuatrienio</t>
  </si>
  <si>
    <t xml:space="preserve">Promotores ambientales comunitarios </t>
  </si>
  <si>
    <t>Socializar las herramientas educativas a los vigias ambiental para la promoción de una cultura ambiental para la vida</t>
  </si>
  <si>
    <t xml:space="preserve">Capacitación de promotores y vigias ambientales </t>
  </si>
  <si>
    <t>Formación de vigías comunales</t>
  </si>
  <si>
    <t>Número de proyectos pilotos para la gestión integral en la adaptación y mitigación del cambio climático formulados durante el cuatrienio</t>
  </si>
  <si>
    <t>Proyectos pilotos para la gestión integral en la adaptación y mitigación del cambio climático</t>
  </si>
  <si>
    <t xml:space="preserve">Diseñar acciones enfocados a la adaptación y mitigación de los efectos del Cambio Climatico. </t>
  </si>
  <si>
    <t>Numero de proyectos formulados</t>
  </si>
  <si>
    <t>Un sistema de información y variables ambientales en el municipio de Armenia durante el cuatrienio</t>
  </si>
  <si>
    <t>Sistema de información y monitoreo de variables ambientales en el municipio de Armenia</t>
  </si>
  <si>
    <t xml:space="preserve">Implementar un sistema de información para la observación y registro de los datos ambientales disponibles en el Municipio de Armenia. </t>
  </si>
  <si>
    <t>Digitalización de información y monitoreo de variables climaticas (Normalizar el formato de control, actualizar datos 2017, alimentar el cuadro de control)</t>
  </si>
  <si>
    <t>Porcentaje de conceptos emitidos  para el control y  protección de la plataforma ambiental municipal.</t>
  </si>
  <si>
    <t>Gestión Ambiental para la Conservación del Paisaje Cultural Cafetero y fortalecimiento del anillo verde</t>
  </si>
  <si>
    <t>Número de estrategias implementadas para el fortalecimiento y conservación del paisaje cultural cafetero y del anillo verde</t>
  </si>
  <si>
    <t>Paisaje Cultural Cafetero</t>
  </si>
  <si>
    <t>Lograr que el Paisaje se pueda conservar de manera sostenible, en armonía con las actividades económicas que desarrollan los agentes en la zona,  a la vez que la población se apropie del bien</t>
  </si>
  <si>
    <t>Estrategia implementada para el fortalecimiento y conservación del Paisaje Cultural Cafetero.</t>
  </si>
  <si>
    <t>Amoblamiento y Equipamiento Municipal</t>
  </si>
  <si>
    <t>Más Control Urbano</t>
  </si>
  <si>
    <t>Número de capacitaciones en normatividad de Control Urbano durante el cuatrienio</t>
  </si>
  <si>
    <t>Fortalecimiento de los procesos de control urbano</t>
  </si>
  <si>
    <t>Población capacitada en situaciones prácticas de control urbano durante el cuatrienio</t>
  </si>
  <si>
    <t>Cultura de la norma urbana</t>
  </si>
  <si>
    <t>Capacitar e informar a la comunidad sobre la Normatividad Urbana de forma permanente con el fin de bajar los indices de infracciones por incumplimiento de la misma</t>
  </si>
  <si>
    <t>Numero de  capacitaciones a la comunidad sobre la Normatividad Urbana</t>
  </si>
  <si>
    <t>Una base de datos indicativa de las visitas realizadas en control urbano durante el cuatrienio</t>
  </si>
  <si>
    <t>Aplicativo para consolidar la información en una base de datos y sistematizar procedimientos de control urbano, creado en el cuatrienio</t>
  </si>
  <si>
    <t>Porcentaje de avance en Aplicativo para consolidar la información en una base de datos y sistematizar procedimientos de control urbano, creado en el cuatrienio</t>
  </si>
  <si>
    <t xml:space="preserve">Porcentaje de liquidaciones atendidas del aprovechamiento urbanístico adicional </t>
  </si>
  <si>
    <t>Número de acuerdos de pago por Aprovechamiento Urbanístico Adicional suscritos por año</t>
  </si>
  <si>
    <t>Aprovechamiento urbanístico adicional Armenia</t>
  </si>
  <si>
    <t xml:space="preserve">Controlar e incrementar el recaudo de recursos vía aprovechamiento urbanístico adicional en el municipio de Armenia para Incrementar los recursos dirigidos a inversión en espacios públicos. </t>
  </si>
  <si>
    <t>Acuerdos de pago por Aprovechamiento Urbanístico Adicional suscritos por año</t>
  </si>
  <si>
    <t>Porcentaje de intervención, generación y mejoramiento del espacio público con recursos obtenidos por Aprovechamiento Urbanístico Adicional</t>
  </si>
  <si>
    <t>Convenios interadministrativos suscritos para la ejecución de los recursos recaudados por AUA</t>
  </si>
  <si>
    <t>Porcentaje de efectividad de inspecciones técnicas de control urbano desarrolladas</t>
  </si>
  <si>
    <t>Fortalecimiento de ciudad adecuado y coincidente con las actividades económicas y de desarrollo</t>
  </si>
  <si>
    <t>Porcentaje de eficacia e inmediatez en el procedimiento de control físico y urbano</t>
  </si>
  <si>
    <t>Control físico y urbano en la ciudad</t>
  </si>
  <si>
    <t>Realizar fisico permanente y efectivo en la zona Urbana y Rural, aplicando los instrumentos de planificación territorial y la normatividad vigente</t>
  </si>
  <si>
    <t xml:space="preserve">
Fortalecimiento de la Inspección de control urbano</t>
  </si>
  <si>
    <t xml:space="preserve">Revisisón y ajuste del corto plazo  (2009-2015) del Plan de Ordenamiento Territorial </t>
  </si>
  <si>
    <t>Porcentaje de conceptos atendidos y emitidos sobre solicitudes ciudadanas de expedición de uso de suelos, nomenclaturas, estrato y legalización durante el cuatrienoel cuatrienio</t>
  </si>
  <si>
    <t>Número de conceptos emitidos sobre solicitudes ciudadanas de expedición de uso de suelos, nomenclaturas, estrato y legalización durante el cuatrieno</t>
  </si>
  <si>
    <t>Porcentaje de conceptos atendidos y emitidos sobre solicitudes ciudadanas de expedición de uso de suelos, nomenclaturas y legalización de barrios</t>
  </si>
  <si>
    <t>Porcentaje de conceptos emitidos en atención a consultas y trámites de constructores</t>
  </si>
  <si>
    <t xml:space="preserve">Porcentaje de revisión y aprobación de planes de regularización, implantación y manejo </t>
  </si>
  <si>
    <t>Porcentaje de permisos y licencias para intervención y ocupación del espacio público.</t>
  </si>
  <si>
    <t>Número de acuerdos de pago suscritos por el Aprovechamiento Económico de espacio público y la publicidad exterior visual, por año</t>
  </si>
  <si>
    <t>Porcentaje de acuerdos de pago suscritos por el Aprovechamiento Económico de espacio público y la publicidad exterior visual, por año</t>
  </si>
  <si>
    <t xml:space="preserve">Porcentaje de acuerdos de pago suscritos por el Aprovechamiento Económico de espacio público y la publicidad exterior visual, por año </t>
  </si>
  <si>
    <t>Número de instrumentos de planificación intermedia adelantados en el cuatrienio</t>
  </si>
  <si>
    <t>Eficiencia en la aplicación de los instrumentos de planificación intermedia</t>
  </si>
  <si>
    <t>Número de proyectos de socialización gremial de los instrumentos de planificación intermedia adelantados en el cuatrienio</t>
  </si>
  <si>
    <t>Desarrollo y ejecución de la Planificación Intermedia (Planes Zonales, Parciales, Sectoriales y Rurales,  UPR)</t>
  </si>
  <si>
    <t>Aplicar la norma del uso del suelo rural en el Municipio de Armenia</t>
  </si>
  <si>
    <t>Formulación del documento diagnóstico del sector rural como soporte a la norma rural</t>
  </si>
  <si>
    <t>Implementación de la norma del suelo rural</t>
  </si>
  <si>
    <t>TOTAL</t>
  </si>
  <si>
    <t>REPRESENTANTE LEGAL</t>
  </si>
  <si>
    <t>RESPONSABLE DE LA DEPENDENCIA  Y/O ENTIDAD</t>
  </si>
  <si>
    <t>ALCALDE</t>
  </si>
  <si>
    <t>____________________________________________________________
Centro Administrativo Municipal CAM, piso __ Tel – (6) 741 71 00 Ext. ____</t>
  </si>
  <si>
    <t>DIRECTOR</t>
  </si>
  <si>
    <t xml:space="preserve">Realizar procesos de Administración, mantenimiento y gestionar las autorizacione spertinentes para la adquisición  de predios en el área de influencia de fuentes naturales en la cuenca alta del Rio Quindío, según disponga la autoridad ambiental.
No. de visitas de monitoreo a los predios estratégicos adquiridos </t>
  </si>
  <si>
    <t>Levantamiento de Información para la plataforma SINAAS</t>
  </si>
  <si>
    <t xml:space="preserve">Suministrar los insumos necesarios para apoyar la implementación del Sistema de Gestión Ambiental  como: Diagnóstico ambiental del SGA, documentar el SGA en el manual de procesos y procedimientos, elaborar  el plan de trabajo del SGA, definir enlace responsable del SGA y socializar al interior de la Alcaldia el SGA e implementar acciones priorizadas. </t>
  </si>
  <si>
    <t>JOSE MANUEL RIOS MORALES</t>
  </si>
  <si>
    <t>VIGENCIA AÑO:2020</t>
  </si>
  <si>
    <t>2019630010304</t>
  </si>
  <si>
    <t>2019630010305</t>
  </si>
  <si>
    <t>2019630010306</t>
  </si>
  <si>
    <t>2019630010308</t>
  </si>
  <si>
    <t>2019630010309</t>
  </si>
  <si>
    <t>2019630010310</t>
  </si>
  <si>
    <t>2019630010311</t>
  </si>
  <si>
    <t>2019630010312</t>
  </si>
  <si>
    <t>2019630010313</t>
  </si>
  <si>
    <t>2019630010314</t>
  </si>
  <si>
    <t>2019630010315</t>
  </si>
  <si>
    <t>2019630010316</t>
  </si>
  <si>
    <t>2019630010317</t>
  </si>
  <si>
    <t>2019630010318</t>
  </si>
  <si>
    <t>2019630010319</t>
  </si>
  <si>
    <t>2019630010330</t>
  </si>
  <si>
    <t>2019630010332</t>
  </si>
  <si>
    <t>2019630010321</t>
  </si>
  <si>
    <t>2019630010323</t>
  </si>
  <si>
    <t>2019630010322</t>
  </si>
  <si>
    <t>2019630010325</t>
  </si>
  <si>
    <t>2019630010326</t>
  </si>
  <si>
    <t>2019630010328</t>
  </si>
  <si>
    <t>2019630010329</t>
  </si>
  <si>
    <t>2019630010344</t>
  </si>
  <si>
    <t>2019630010320</t>
  </si>
  <si>
    <t>N/A</t>
  </si>
  <si>
    <t xml:space="preserve">Administración y manejo de usuarios y claves de los aplicativos (SIA ARMENIA, SIRECI ARMENIA, CHIP ARMENIA, SRF PLANE, FINANZAS PLUS, SIEE, GESTION WEB, SIA OBSERVA, SIGEP, SSEPI, APORTES EN LÍNEA)  </t>
  </si>
  <si>
    <t>Cobertura de colegios a los que se realizara la divulgación del Progama de Ahorro y Uso Eficiente del Agua para la Adaptación y Mitigación al Cambio Climático en el municipio de Armenia.</t>
  </si>
  <si>
    <t>Apoyo con la secretaria tecnica del COMEDA</t>
  </si>
  <si>
    <t>101.01.8.12.17.01.003.001.001.0505
101.01.8.12.17.01.003.001.034.0505</t>
  </si>
  <si>
    <t>101.01.8.12.17.01.004.001.001.0507
101.01.8.12.17.01.004.001.306.0507</t>
  </si>
  <si>
    <t>101.01.8.12.17.01.004.001.001.0510</t>
  </si>
  <si>
    <t>101.01.8.12.17.03.016.001.001.0530</t>
  </si>
  <si>
    <t>101.01.8.12.10.03.017.001.001.0539
101.01.8.12.10.03.017.001.034.0539</t>
  </si>
  <si>
    <t>101.01.8.12.10.03.017.003.001.0542</t>
  </si>
  <si>
    <t>101.01.8.12.10.03.017.003.001.0543</t>
  </si>
  <si>
    <t>101.01.8.12.10.03.017.005.001.0549</t>
  </si>
  <si>
    <t>101.01.8.12.15.05.021.003.034.0572</t>
  </si>
  <si>
    <t>PROPIOS INVERSIÓN 
SGP PROPOSITO GENERAL</t>
  </si>
  <si>
    <t>SUBDIRECTOR
JEFE DE OFICINA</t>
  </si>
  <si>
    <t>DIRECTOR 
JEFE DE OFICINA</t>
  </si>
  <si>
    <t>DIRECTOR 
SUBDIRECTOR</t>
  </si>
  <si>
    <t>DIRECTOR 
SUBDIRECTOR</t>
  </si>
  <si>
    <t>DIRECTOR
SUBDIRECTOR</t>
  </si>
  <si>
    <t>PROPIOS INVERSIÓN
SGP PROPOSITO GENERAL</t>
  </si>
  <si>
    <t>PROPIOS INVERSIÓN
TASA CONTRIBUTIVA DE ESTRATIFICACIÓN</t>
  </si>
  <si>
    <t>PROPIOS INVERSIÓN</t>
  </si>
  <si>
    <t>101.01.8.12.17.01.005.001.001.0511
101.01.8.12.17.01.005.001.034.0511</t>
  </si>
  <si>
    <t>PROPIOS INVERSIÓN
SGP PROPOSITO GENERAL</t>
  </si>
  <si>
    <t>PROPIOS INVERSIÓN
ULTIMA DOCEAVA SGP PROPOSITO GENERAL</t>
  </si>
  <si>
    <t>101.01.8.12.10.03.017.004.034.0545</t>
  </si>
  <si>
    <t>SGP PROPÓSITO GENERAL</t>
  </si>
  <si>
    <t>101.01.8.12.10.03.017.004.034.0546
101.01.8.12.10.03.017.004.505.0546</t>
  </si>
  <si>
    <t>SGP PROPÓSITO GENERAL
APROVECH. ECONÓMICO DE ESPACIO PÚBLICO</t>
  </si>
  <si>
    <t>SGP PROPOSITO GENERAL</t>
  </si>
  <si>
    <t>101.01.8.12.10.03.017.006.001.0550
101.01.8.12.10.03.017.006.505.0550</t>
  </si>
  <si>
    <t>PROPIOS INVERSIÓN
APROVECHAMIENTO ECONOMICO DE ESPACIO PUBLICO</t>
  </si>
  <si>
    <t xml:space="preserve">101.01.8.12.10.03.017.007.001.0551
</t>
  </si>
  <si>
    <t>101.01.8.12.10.03.018.001.001.0552</t>
  </si>
  <si>
    <t>101.01.8.12.10.03.018.001.001.0554</t>
  </si>
  <si>
    <t>101.01.8.12.10.03.018.001.034.0555</t>
  </si>
  <si>
    <t>101.01.8.12.10.03.018.003.034.0557</t>
  </si>
  <si>
    <t>101.01.8.12.10.03.018.001.034.0825</t>
  </si>
  <si>
    <t>101.01.8.12.15.05.021.001.034.0566</t>
  </si>
  <si>
    <t>101.01.8.12.15.05.021.002.034.0568</t>
  </si>
  <si>
    <t>101.01.8.12.17.01.004.001.001.0506
101.01.8.12.17.01.004.001.034.0506</t>
  </si>
  <si>
    <t>101.01.8.12.10.03.017.001.001.0826</t>
  </si>
  <si>
    <t>101.01.8.12.10.03.017.002.001.0541
101.01.8.12.10.03.017.002.033.0541</t>
  </si>
  <si>
    <t>101.01.8.12.10.03.017.004.034.0548</t>
  </si>
  <si>
    <t>DIEGO FERNANDO TOBÓN GIL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</si>
</sst>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0"/>
      <color rgb="FF000000"/>
      <name val="Arial"/>
    </font>
    <font>
      <sz val="10"/>
      <name val="Arial"/>
    </font>
    <font>
      <sz val="10"/>
      <name val="Arial"/>
    </font>
    <font>
      <b/>
      <sz val="14"/>
      <name val="Arial"/>
    </font>
    <font>
      <sz val="11"/>
      <name val="Arial"/>
    </font>
    <font>
      <b/>
      <sz val="11"/>
      <name val="Arial"/>
    </font>
    <font>
      <b/>
      <sz val="10"/>
      <name val="Arial"/>
    </font>
    <font>
      <sz val="8"/>
      <name val="Arial"/>
    </font>
    <font>
      <sz val="12"/>
      <name val="Arial"/>
    </font>
    <font>
      <b/>
      <sz val="12"/>
      <name val="Arial"/>
    </font>
    <font>
      <sz val="10"/>
      <color rgb="FF000000"/>
      <name val="Arial"/>
    </font>
    <font>
      <sz val="10"/>
      <name val="Arial"/>
      <family val="2"/>
    </font>
    <font>
      <sz val="10"/>
      <color theme="1"/>
      <name val="Arial"/>
      <family val="2"/>
    </font>
  </fonts>
  <fills count="5">
    <fill>
      <patternFill patternType="none"/>
    </fill>
    <fill>
      <patternFill patternType="gray125"/>
    </fill>
    <fill>
      <patternFill patternType="solid">
        <fgColor rgb="FFD6E3BC"/>
        <bgColor rgb="FFD6E3BC"/>
      </patternFill>
    </fill>
    <fill>
      <patternFill patternType="solid">
        <fgColor rgb="FFFFFF99"/>
        <bgColor rgb="FFFFFF99"/>
      </patternFill>
    </fill>
    <fill>
      <patternFill patternType="solid">
        <fgColor rgb="FFD8D8D8"/>
        <bgColor rgb="FFD8D8D8"/>
      </patternFill>
    </fill>
  </fills>
  <borders count="8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style="thin">
        <color rgb="FF000000"/>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rgb="FF000000"/>
      </bottom>
      <diagonal/>
    </border>
    <border>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indexed="64"/>
      </top>
      <bottom style="medium">
        <color indexed="64"/>
      </bottom>
      <diagonal/>
    </border>
    <border>
      <left/>
      <right/>
      <top style="thin">
        <color rgb="FF000000"/>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s>
  <cellStyleXfs count="2">
    <xf numFmtId="0" fontId="0" fillId="0" borderId="0"/>
    <xf numFmtId="43" fontId="10" fillId="0" borderId="0" applyFont="0" applyFill="0" applyBorder="0" applyAlignment="0" applyProtection="0"/>
  </cellStyleXfs>
  <cellXfs count="227">
    <xf numFmtId="0" fontId="0" fillId="0" borderId="0" xfId="0" applyFont="1" applyAlignment="1"/>
    <xf numFmtId="0" fontId="4" fillId="0" borderId="5" xfId="0" applyFont="1" applyBorder="1" applyAlignment="1">
      <alignment vertical="center" wrapText="1"/>
    </xf>
    <xf numFmtId="0" fontId="1" fillId="0" borderId="0" xfId="0" applyFont="1" applyAlignment="1">
      <alignment vertical="center"/>
    </xf>
    <xf numFmtId="0" fontId="4" fillId="0" borderId="9" xfId="0" applyFont="1" applyBorder="1" applyAlignment="1">
      <alignment vertical="center" wrapText="1"/>
    </xf>
    <xf numFmtId="0" fontId="4" fillId="0" borderId="14"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7" fillId="0" borderId="0" xfId="0" applyFont="1" applyAlignment="1">
      <alignment vertical="center"/>
    </xf>
    <xf numFmtId="0" fontId="6" fillId="2" borderId="2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1" fillId="0" borderId="0" xfId="0" applyFont="1" applyAlignment="1">
      <alignment vertical="center" wrapText="1"/>
    </xf>
    <xf numFmtId="3" fontId="1"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164" fontId="9" fillId="4" borderId="20" xfId="0" applyNumberFormat="1" applyFont="1" applyFill="1" applyBorder="1" applyAlignment="1">
      <alignment vertical="center" wrapText="1"/>
    </xf>
    <xf numFmtId="0" fontId="1" fillId="4" borderId="30" xfId="0" applyFont="1"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1" xfId="0" applyFont="1" applyBorder="1" applyAlignment="1">
      <alignment horizontal="center" vertical="center" wrapText="1"/>
    </xf>
    <xf numFmtId="0" fontId="1" fillId="0" borderId="6" xfId="0" applyFont="1" applyBorder="1" applyAlignment="1">
      <alignment vertical="center" wrapText="1"/>
    </xf>
    <xf numFmtId="0" fontId="4" fillId="0" borderId="0" xfId="0" applyFont="1" applyAlignment="1">
      <alignment vertical="center" wrapText="1"/>
    </xf>
    <xf numFmtId="0" fontId="1" fillId="0" borderId="32" xfId="0" applyFont="1" applyBorder="1" applyAlignment="1">
      <alignment horizontal="center" vertical="center" wrapText="1"/>
    </xf>
    <xf numFmtId="0" fontId="1" fillId="0" borderId="32" xfId="0" applyFont="1" applyBorder="1" applyAlignment="1">
      <alignment vertical="center" wrapText="1"/>
    </xf>
    <xf numFmtId="0" fontId="5" fillId="0" borderId="0" xfId="0" applyFont="1" applyAlignment="1">
      <alignment vertical="center" wrapText="1"/>
    </xf>
    <xf numFmtId="0" fontId="1" fillId="0" borderId="28" xfId="0" applyFont="1" applyFill="1" applyBorder="1" applyAlignment="1">
      <alignment horizontal="center" vertical="center" wrapText="1"/>
    </xf>
    <xf numFmtId="9" fontId="1" fillId="0" borderId="27" xfId="0" applyNumberFormat="1" applyFont="1" applyFill="1" applyBorder="1" applyAlignment="1">
      <alignment horizontal="center" vertical="center"/>
    </xf>
    <xf numFmtId="9" fontId="1" fillId="0" borderId="27" xfId="0" applyNumberFormat="1" applyFont="1" applyFill="1" applyBorder="1" applyAlignment="1">
      <alignment horizontal="center" vertical="center" wrapText="1"/>
    </xf>
    <xf numFmtId="0" fontId="1" fillId="0" borderId="27" xfId="0" applyFont="1" applyFill="1" applyBorder="1" applyAlignment="1">
      <alignment horizontal="center" vertical="center"/>
    </xf>
    <xf numFmtId="0" fontId="1" fillId="0" borderId="27" xfId="0" applyFont="1" applyFill="1" applyBorder="1" applyAlignment="1">
      <alignment horizontal="center" vertical="center" wrapText="1"/>
    </xf>
    <xf numFmtId="9" fontId="1" fillId="0" borderId="28" xfId="0" applyNumberFormat="1" applyFont="1" applyFill="1" applyBorder="1" applyAlignment="1">
      <alignment horizontal="center" vertical="center" wrapText="1"/>
    </xf>
    <xf numFmtId="0" fontId="1" fillId="0" borderId="27" xfId="0" applyFont="1" applyFill="1" applyBorder="1" applyAlignment="1">
      <alignment vertical="center" wrapText="1"/>
    </xf>
    <xf numFmtId="0" fontId="0" fillId="0" borderId="0" xfId="0" applyFont="1" applyAlignment="1"/>
    <xf numFmtId="0" fontId="1" fillId="0" borderId="38" xfId="0" applyFont="1" applyFill="1" applyBorder="1" applyAlignment="1">
      <alignment horizontal="center" vertical="center" wrapText="1"/>
    </xf>
    <xf numFmtId="0" fontId="1" fillId="0" borderId="38" xfId="0" applyFont="1" applyFill="1" applyBorder="1" applyAlignment="1">
      <alignment vertical="center" wrapText="1"/>
    </xf>
    <xf numFmtId="0" fontId="1" fillId="0" borderId="38"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44" xfId="0" applyFont="1" applyFill="1" applyBorder="1" applyAlignment="1">
      <alignment vertical="center" wrapText="1"/>
    </xf>
    <xf numFmtId="0" fontId="1" fillId="0" borderId="44" xfId="0" applyFont="1" applyFill="1" applyBorder="1" applyAlignment="1">
      <alignment horizontal="center" vertical="center"/>
    </xf>
    <xf numFmtId="9" fontId="1" fillId="0" borderId="38" xfId="0" applyNumberFormat="1" applyFont="1" applyFill="1" applyBorder="1" applyAlignment="1">
      <alignment horizontal="center" vertical="center"/>
    </xf>
    <xf numFmtId="9" fontId="1" fillId="0" borderId="38" xfId="0" applyNumberFormat="1" applyFont="1" applyFill="1" applyBorder="1" applyAlignment="1">
      <alignment horizontal="center" vertical="center" wrapText="1"/>
    </xf>
    <xf numFmtId="9" fontId="1" fillId="0" borderId="44" xfId="0" applyNumberFormat="1" applyFont="1" applyFill="1" applyBorder="1" applyAlignment="1">
      <alignment horizontal="center" vertical="center"/>
    </xf>
    <xf numFmtId="9" fontId="1" fillId="0" borderId="44" xfId="0" applyNumberFormat="1" applyFont="1" applyFill="1" applyBorder="1" applyAlignment="1">
      <alignment horizontal="center" vertical="center" wrapText="1"/>
    </xf>
    <xf numFmtId="1" fontId="1" fillId="0" borderId="50" xfId="0" applyNumberFormat="1" applyFont="1" applyFill="1" applyBorder="1" applyAlignment="1">
      <alignment horizontal="center" vertical="center" wrapText="1"/>
    </xf>
    <xf numFmtId="9" fontId="1" fillId="0" borderId="51" xfId="0" applyNumberFormat="1" applyFont="1" applyFill="1" applyBorder="1" applyAlignment="1">
      <alignment horizontal="center" vertical="center" wrapText="1"/>
    </xf>
    <xf numFmtId="1" fontId="1" fillId="0" borderId="52" xfId="0" applyNumberFormat="1"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3" xfId="0" applyFont="1" applyFill="1" applyBorder="1" applyAlignment="1">
      <alignment vertical="center" wrapText="1"/>
    </xf>
    <xf numFmtId="0" fontId="1" fillId="0" borderId="54" xfId="0" applyFont="1" applyFill="1" applyBorder="1" applyAlignment="1">
      <alignment horizontal="center" vertical="center" wrapText="1"/>
    </xf>
    <xf numFmtId="1" fontId="1" fillId="0" borderId="36"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7" xfId="0" applyFont="1" applyFill="1" applyBorder="1" applyAlignment="1">
      <alignment vertical="center" wrapText="1"/>
    </xf>
    <xf numFmtId="164" fontId="1" fillId="0" borderId="37" xfId="0" applyNumberFormat="1" applyFont="1" applyFill="1" applyBorder="1" applyAlignment="1">
      <alignment horizontal="center" vertical="center" wrapText="1"/>
    </xf>
    <xf numFmtId="9" fontId="1" fillId="0" borderId="50" xfId="0" applyNumberFormat="1" applyFont="1" applyFill="1" applyBorder="1" applyAlignment="1">
      <alignment horizontal="center" vertical="center" wrapText="1"/>
    </xf>
    <xf numFmtId="9" fontId="1" fillId="0" borderId="55" xfId="0" applyNumberFormat="1" applyFont="1" applyFill="1" applyBorder="1" applyAlignment="1">
      <alignment horizontal="center" vertical="center" wrapText="1"/>
    </xf>
    <xf numFmtId="164" fontId="1" fillId="0" borderId="53" xfId="0" applyNumberFormat="1" applyFont="1" applyFill="1" applyBorder="1" applyAlignment="1">
      <alignment vertical="center" wrapText="1"/>
    </xf>
    <xf numFmtId="164" fontId="1" fillId="0" borderId="37" xfId="0" applyNumberFormat="1" applyFont="1" applyFill="1" applyBorder="1" applyAlignment="1">
      <alignment vertical="center" wrapText="1"/>
    </xf>
    <xf numFmtId="1" fontId="1" fillId="0" borderId="51" xfId="0" applyNumberFormat="1"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28" xfId="0" applyFont="1" applyFill="1" applyBorder="1" applyAlignment="1">
      <alignment vertical="center" wrapText="1"/>
    </xf>
    <xf numFmtId="0" fontId="1" fillId="0" borderId="59" xfId="0" applyFont="1" applyFill="1" applyBorder="1" applyAlignment="1">
      <alignment horizontal="center" vertical="center" wrapText="1"/>
    </xf>
    <xf numFmtId="1" fontId="1" fillId="0" borderId="68" xfId="0" applyNumberFormat="1" applyFont="1" applyFill="1" applyBorder="1" applyAlignment="1">
      <alignment horizontal="center" vertical="center" wrapText="1"/>
    </xf>
    <xf numFmtId="1" fontId="1" fillId="0" borderId="60" xfId="0" applyNumberFormat="1" applyFont="1" applyFill="1" applyBorder="1" applyAlignment="1">
      <alignment horizontal="center" vertical="center" wrapText="1"/>
    </xf>
    <xf numFmtId="1" fontId="1" fillId="0" borderId="69" xfId="0" applyNumberFormat="1"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35" xfId="0" applyFont="1" applyFill="1" applyBorder="1" applyAlignment="1">
      <alignment vertical="center" wrapText="1"/>
    </xf>
    <xf numFmtId="0" fontId="1" fillId="0" borderId="33" xfId="0" applyFont="1" applyFill="1" applyBorder="1" applyAlignment="1">
      <alignment horizontal="center" vertical="center" wrapText="1"/>
    </xf>
    <xf numFmtId="9" fontId="1" fillId="0" borderId="59" xfId="0" applyNumberFormat="1" applyFont="1" applyFill="1" applyBorder="1" applyAlignment="1">
      <alignment horizontal="center" vertical="center" wrapText="1"/>
    </xf>
    <xf numFmtId="0" fontId="6" fillId="0" borderId="72" xfId="0" applyFont="1" applyFill="1" applyBorder="1" applyAlignment="1">
      <alignment horizontal="center" vertical="center" wrapText="1"/>
    </xf>
    <xf numFmtId="1" fontId="1" fillId="0" borderId="70" xfId="0" applyNumberFormat="1" applyFont="1" applyFill="1" applyBorder="1" applyAlignment="1">
      <alignment horizontal="center" vertical="center" wrapText="1"/>
    </xf>
    <xf numFmtId="0" fontId="6" fillId="0" borderId="35" xfId="0" applyFont="1" applyFill="1" applyBorder="1" applyAlignment="1">
      <alignment vertical="center" wrapText="1"/>
    </xf>
    <xf numFmtId="1" fontId="1" fillId="0" borderId="73" xfId="0" applyNumberFormat="1" applyFont="1" applyFill="1" applyBorder="1" applyAlignment="1">
      <alignment horizontal="center" vertical="center" wrapText="1"/>
    </xf>
    <xf numFmtId="1" fontId="1" fillId="0" borderId="74" xfId="0" applyNumberFormat="1" applyFont="1" applyFill="1" applyBorder="1" applyAlignment="1">
      <alignment horizontal="center" vertical="center" wrapText="1"/>
    </xf>
    <xf numFmtId="1" fontId="1" fillId="0" borderId="75" xfId="0" applyNumberFormat="1" applyFont="1" applyFill="1" applyBorder="1" applyAlignment="1">
      <alignment horizontal="center" vertical="center" wrapText="1"/>
    </xf>
    <xf numFmtId="0" fontId="1" fillId="0" borderId="68" xfId="0" applyFont="1" applyFill="1" applyBorder="1" applyAlignment="1">
      <alignment horizontal="left" vertical="center" wrapText="1"/>
    </xf>
    <xf numFmtId="0" fontId="1" fillId="0" borderId="60" xfId="0" applyFont="1" applyFill="1" applyBorder="1" applyAlignment="1">
      <alignment horizontal="left" vertical="center" wrapText="1"/>
    </xf>
    <xf numFmtId="9" fontId="1" fillId="0" borderId="60" xfId="0" applyNumberFormat="1" applyFont="1" applyFill="1" applyBorder="1" applyAlignment="1">
      <alignment horizontal="left" vertical="center" wrapText="1"/>
    </xf>
    <xf numFmtId="0" fontId="1" fillId="0" borderId="69" xfId="0" applyFont="1" applyFill="1" applyBorder="1" applyAlignment="1">
      <alignment horizontal="left" vertical="center" wrapText="1"/>
    </xf>
    <xf numFmtId="9" fontId="1" fillId="0" borderId="68" xfId="0" applyNumberFormat="1" applyFont="1" applyFill="1" applyBorder="1" applyAlignment="1">
      <alignment horizontal="left" vertical="center" wrapText="1"/>
    </xf>
    <xf numFmtId="9" fontId="1" fillId="0" borderId="73" xfId="0" applyNumberFormat="1" applyFont="1" applyFill="1" applyBorder="1" applyAlignment="1">
      <alignment horizontal="center" vertical="center" wrapText="1"/>
    </xf>
    <xf numFmtId="9" fontId="1" fillId="0" borderId="74" xfId="0" applyNumberFormat="1" applyFont="1" applyFill="1" applyBorder="1" applyAlignment="1">
      <alignment horizontal="center" vertical="center" wrapText="1"/>
    </xf>
    <xf numFmtId="0" fontId="1" fillId="0" borderId="59" xfId="0" applyFont="1" applyFill="1" applyBorder="1" applyAlignment="1">
      <alignment horizontal="left" vertical="center" wrapText="1"/>
    </xf>
    <xf numFmtId="9" fontId="1" fillId="0" borderId="75" xfId="0" applyNumberFormat="1" applyFont="1" applyFill="1" applyBorder="1" applyAlignment="1">
      <alignment horizontal="center" vertical="center" wrapText="1"/>
    </xf>
    <xf numFmtId="9" fontId="1" fillId="0" borderId="69" xfId="0" applyNumberFormat="1" applyFont="1" applyFill="1" applyBorder="1" applyAlignment="1">
      <alignment horizontal="left" vertical="center" wrapText="1"/>
    </xf>
    <xf numFmtId="1" fontId="1" fillId="0" borderId="61"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6" fillId="0" borderId="65" xfId="0" applyFont="1" applyFill="1" applyBorder="1" applyAlignment="1">
      <alignment horizontal="center" vertical="center" wrapText="1"/>
    </xf>
    <xf numFmtId="0" fontId="1" fillId="0" borderId="56" xfId="0" applyFont="1" applyFill="1" applyBorder="1" applyAlignment="1">
      <alignment horizontal="left" vertical="center" wrapText="1"/>
    </xf>
    <xf numFmtId="0" fontId="1" fillId="0" borderId="35"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35" xfId="0" applyFont="1" applyFill="1" applyBorder="1" applyAlignment="1">
      <alignment horizontal="left" vertical="center" wrapText="1"/>
    </xf>
    <xf numFmtId="1" fontId="1" fillId="0" borderId="77" xfId="0" applyNumberFormat="1" applyFont="1" applyFill="1" applyBorder="1" applyAlignment="1">
      <alignment horizontal="center" vertical="center" wrapText="1"/>
    </xf>
    <xf numFmtId="9" fontId="1" fillId="0" borderId="70" xfId="0" applyNumberFormat="1"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75" xfId="0" applyFont="1" applyFill="1" applyBorder="1" applyAlignment="1">
      <alignment horizontal="center" vertical="center" wrapText="1"/>
    </xf>
    <xf numFmtId="9" fontId="1" fillId="0" borderId="49" xfId="0" applyNumberFormat="1" applyFont="1" applyFill="1" applyBorder="1" applyAlignment="1">
      <alignment horizontal="center" vertical="center" wrapText="1"/>
    </xf>
    <xf numFmtId="0" fontId="0" fillId="0" borderId="0" xfId="0" applyFont="1" applyAlignment="1"/>
    <xf numFmtId="9" fontId="1" fillId="0" borderId="4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9" fontId="1" fillId="0" borderId="49" xfId="0" applyNumberFormat="1" applyFont="1" applyFill="1" applyBorder="1" applyAlignment="1">
      <alignment horizontal="center" vertical="center" wrapText="1"/>
    </xf>
    <xf numFmtId="0" fontId="0" fillId="0" borderId="78" xfId="0" applyFont="1" applyFill="1" applyBorder="1" applyAlignment="1">
      <alignment horizontal="justify" vertical="center" wrapText="1"/>
    </xf>
    <xf numFmtId="9" fontId="0" fillId="0" borderId="7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1" fontId="1" fillId="0" borderId="49" xfId="0" applyNumberFormat="1" applyFont="1" applyFill="1" applyBorder="1" applyAlignment="1">
      <alignment horizontal="center" vertical="center" wrapText="1"/>
    </xf>
    <xf numFmtId="0" fontId="1" fillId="0" borderId="28" xfId="0" applyFont="1" applyFill="1" applyBorder="1" applyAlignment="1">
      <alignment horizontal="left" vertical="center" wrapText="1"/>
    </xf>
    <xf numFmtId="0" fontId="0" fillId="0" borderId="0" xfId="0" applyFont="1" applyAlignment="1"/>
    <xf numFmtId="1" fontId="1" fillId="0" borderId="59"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9" fontId="11" fillId="0" borderId="38" xfId="0" applyNumberFormat="1" applyFont="1" applyFill="1" applyBorder="1" applyAlignment="1">
      <alignment horizontal="center" vertical="center"/>
    </xf>
    <xf numFmtId="9" fontId="11" fillId="0" borderId="27" xfId="0" applyNumberFormat="1" applyFont="1" applyFill="1" applyBorder="1" applyAlignment="1">
      <alignment horizontal="center" vertical="center"/>
    </xf>
    <xf numFmtId="9" fontId="11" fillId="0" borderId="27"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44" xfId="0" applyFont="1" applyFill="1" applyBorder="1" applyAlignment="1">
      <alignment horizontal="center" vertical="center" wrapText="1"/>
    </xf>
    <xf numFmtId="9" fontId="11" fillId="0" borderId="38" xfId="0" applyNumberFormat="1" applyFont="1" applyFill="1" applyBorder="1" applyAlignment="1">
      <alignment horizontal="center" vertical="center" wrapText="1"/>
    </xf>
    <xf numFmtId="9" fontId="12" fillId="0" borderId="27" xfId="0" applyNumberFormat="1" applyFont="1" applyFill="1" applyBorder="1" applyAlignment="1">
      <alignment horizontal="center" vertical="center" wrapText="1"/>
    </xf>
    <xf numFmtId="0" fontId="11" fillId="0" borderId="53" xfId="0" applyFont="1" applyFill="1" applyBorder="1" applyAlignment="1">
      <alignment horizontal="center" vertical="center" wrapText="1"/>
    </xf>
    <xf numFmtId="9" fontId="11" fillId="0" borderId="28" xfId="0" applyNumberFormat="1" applyFont="1" applyFill="1" applyBorder="1" applyAlignment="1">
      <alignment horizontal="center" vertical="center" wrapText="1"/>
    </xf>
    <xf numFmtId="0" fontId="1" fillId="0" borderId="69" xfId="0" applyFont="1" applyFill="1" applyBorder="1" applyAlignment="1">
      <alignment vertical="center" wrapText="1"/>
    </xf>
    <xf numFmtId="9" fontId="11" fillId="0" borderId="44" xfId="0" applyNumberFormat="1" applyFont="1" applyFill="1" applyBorder="1" applyAlignment="1">
      <alignment horizontal="center" vertical="center"/>
    </xf>
    <xf numFmtId="0" fontId="11" fillId="0" borderId="28" xfId="0" applyFont="1" applyFill="1" applyBorder="1" applyAlignment="1">
      <alignment horizontal="center" vertical="center" wrapText="1"/>
    </xf>
    <xf numFmtId="9" fontId="11" fillId="0" borderId="44" xfId="0"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4" xfId="0" applyFont="1" applyFill="1" applyBorder="1" applyAlignment="1">
      <alignment horizontal="center" vertical="center"/>
    </xf>
    <xf numFmtId="0" fontId="1" fillId="0" borderId="3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5" xfId="0" applyFont="1" applyFill="1" applyBorder="1" applyAlignment="1">
      <alignment horizontal="center" vertical="center" wrapText="1"/>
    </xf>
    <xf numFmtId="164" fontId="1" fillId="0" borderId="37" xfId="0" applyNumberFormat="1" applyFont="1" applyFill="1" applyBorder="1" applyAlignment="1">
      <alignment horizontal="center" vertical="center" wrapText="1"/>
    </xf>
    <xf numFmtId="0" fontId="2" fillId="0" borderId="26" xfId="0" applyFont="1" applyFill="1" applyBorder="1"/>
    <xf numFmtId="0" fontId="2" fillId="0" borderId="43" xfId="0" applyFont="1" applyFill="1" applyBorder="1"/>
    <xf numFmtId="0" fontId="1" fillId="0" borderId="37" xfId="0" applyFont="1" applyFill="1" applyBorder="1" applyAlignment="1">
      <alignment horizontal="center" vertical="center" wrapText="1"/>
    </xf>
    <xf numFmtId="0" fontId="6" fillId="4" borderId="15" xfId="0" applyFont="1" applyFill="1" applyBorder="1" applyAlignment="1">
      <alignment horizontal="right" vertical="center" wrapText="1"/>
    </xf>
    <xf numFmtId="0" fontId="2" fillId="0" borderId="16" xfId="0" applyFont="1" applyBorder="1"/>
    <xf numFmtId="0" fontId="2" fillId="0" borderId="18" xfId="0" applyFont="1" applyBorder="1"/>
    <xf numFmtId="0" fontId="1" fillId="0" borderId="33" xfId="0" applyFont="1" applyFill="1" applyBorder="1" applyAlignment="1">
      <alignment horizontal="center" vertical="center" wrapText="1"/>
    </xf>
    <xf numFmtId="0" fontId="2" fillId="0" borderId="0" xfId="0" applyFont="1" applyFill="1" applyBorder="1"/>
    <xf numFmtId="0" fontId="2" fillId="0" borderId="66" xfId="0" applyFont="1" applyFill="1" applyBorder="1"/>
    <xf numFmtId="0" fontId="1" fillId="0" borderId="62" xfId="0" applyFont="1" applyFill="1" applyBorder="1" applyAlignment="1">
      <alignment horizontal="center" vertical="center" wrapText="1"/>
    </xf>
    <xf numFmtId="0" fontId="2" fillId="0" borderId="64" xfId="0" applyFont="1" applyFill="1" applyBorder="1"/>
    <xf numFmtId="0" fontId="2" fillId="0" borderId="63" xfId="0" applyFont="1" applyFill="1" applyBorder="1"/>
    <xf numFmtId="0" fontId="11" fillId="0" borderId="37" xfId="0" applyFont="1" applyFill="1" applyBorder="1" applyAlignment="1">
      <alignment horizontal="center" vertical="center" wrapText="1"/>
    </xf>
    <xf numFmtId="0" fontId="11" fillId="0" borderId="43" xfId="0" applyFont="1" applyFill="1" applyBorder="1"/>
    <xf numFmtId="0" fontId="4" fillId="0" borderId="10" xfId="0" applyFont="1" applyBorder="1" applyAlignment="1">
      <alignment horizontal="center" vertical="center" wrapText="1"/>
    </xf>
    <xf numFmtId="0" fontId="2" fillId="0" borderId="11" xfId="0" applyFont="1" applyBorder="1"/>
    <xf numFmtId="0" fontId="2" fillId="0" borderId="34" xfId="0" applyFont="1" applyBorder="1"/>
    <xf numFmtId="0" fontId="2" fillId="0" borderId="45" xfId="0" applyFont="1" applyFill="1" applyBorder="1"/>
    <xf numFmtId="0" fontId="4" fillId="0" borderId="0" xfId="0" applyFont="1" applyAlignment="1">
      <alignment horizontal="left" vertical="center" wrapText="1"/>
    </xf>
    <xf numFmtId="0" fontId="0" fillId="0" borderId="0" xfId="0" applyFont="1" applyAlignment="1"/>
    <xf numFmtId="0" fontId="2" fillId="0" borderId="29" xfId="0" applyFont="1" applyFill="1" applyBorder="1"/>
    <xf numFmtId="0" fontId="2" fillId="0" borderId="67" xfId="0" applyFont="1" applyFill="1" applyBorder="1"/>
    <xf numFmtId="0" fontId="6" fillId="0" borderId="33"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2"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65"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33" xfId="0" applyFont="1" applyBorder="1" applyAlignment="1">
      <alignment horizontal="left" vertical="center" wrapText="1"/>
    </xf>
    <xf numFmtId="0" fontId="2" fillId="0" borderId="33" xfId="0" applyFont="1" applyBorder="1"/>
    <xf numFmtId="0" fontId="5" fillId="0" borderId="33" xfId="0" applyFont="1" applyBorder="1" applyAlignment="1">
      <alignment horizontal="left" vertical="center" wrapText="1"/>
    </xf>
    <xf numFmtId="0" fontId="11" fillId="0" borderId="26" xfId="0" applyFont="1" applyFill="1" applyBorder="1"/>
    <xf numFmtId="9" fontId="1" fillId="0" borderId="61" xfId="0" applyNumberFormat="1" applyFont="1" applyFill="1" applyBorder="1" applyAlignment="1">
      <alignment horizontal="center" vertical="center" wrapText="1"/>
    </xf>
    <xf numFmtId="0" fontId="2" fillId="0" borderId="8" xfId="0" applyFont="1" applyFill="1" applyBorder="1"/>
    <xf numFmtId="0" fontId="2" fillId="0" borderId="76" xfId="0" applyFont="1" applyFill="1" applyBorder="1"/>
    <xf numFmtId="49" fontId="6" fillId="0" borderId="62" xfId="0" applyNumberFormat="1" applyFont="1" applyFill="1" applyBorder="1" applyAlignment="1">
      <alignment horizontal="center" vertical="center" wrapText="1"/>
    </xf>
    <xf numFmtId="164" fontId="1" fillId="0" borderId="37" xfId="1" applyNumberFormat="1" applyFont="1" applyFill="1" applyBorder="1" applyAlignment="1">
      <alignment horizontal="center" vertical="center" wrapText="1"/>
    </xf>
    <xf numFmtId="164" fontId="2" fillId="0" borderId="26" xfId="1" applyNumberFormat="1" applyFont="1" applyFill="1" applyBorder="1"/>
    <xf numFmtId="164" fontId="2" fillId="0" borderId="43" xfId="1" applyNumberFormat="1" applyFont="1" applyFill="1" applyBorder="1"/>
    <xf numFmtId="0" fontId="6" fillId="2" borderId="23" xfId="0" applyFont="1" applyFill="1" applyBorder="1" applyAlignment="1">
      <alignment horizontal="center" vertical="center" wrapText="1"/>
    </xf>
    <xf numFmtId="0" fontId="2" fillId="0" borderId="24" xfId="0" applyFont="1" applyBorder="1"/>
    <xf numFmtId="0" fontId="5" fillId="0" borderId="8"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10" xfId="0" applyFont="1" applyBorder="1"/>
    <xf numFmtId="0" fontId="2" fillId="0" borderId="12" xfId="0" applyFont="1" applyBorder="1"/>
    <xf numFmtId="0" fontId="3" fillId="0" borderId="4" xfId="0" applyFont="1" applyBorder="1" applyAlignment="1">
      <alignment horizontal="center" vertical="center" wrapText="1"/>
    </xf>
    <xf numFmtId="0" fontId="6" fillId="0" borderId="15" xfId="0" applyFont="1" applyBorder="1" applyAlignment="1">
      <alignment horizontal="left" vertical="center" wrapText="1"/>
    </xf>
    <xf numFmtId="0" fontId="2" fillId="0" borderId="17" xfId="0" applyFont="1" applyBorder="1"/>
    <xf numFmtId="0" fontId="1" fillId="0" borderId="0" xfId="0" applyFont="1" applyAlignment="1">
      <alignment horizontal="center" vertical="center" wrapText="1"/>
    </xf>
    <xf numFmtId="0" fontId="6" fillId="2" borderId="15" xfId="0" applyFont="1" applyFill="1" applyBorder="1" applyAlignment="1">
      <alignment horizontal="center" vertical="center" wrapText="1"/>
    </xf>
    <xf numFmtId="0" fontId="6" fillId="0" borderId="15" xfId="0" applyFont="1" applyBorder="1" applyAlignment="1">
      <alignment horizontal="center" vertical="center" wrapText="1"/>
    </xf>
    <xf numFmtId="1" fontId="1" fillId="0" borderId="79" xfId="0" applyNumberFormat="1" applyFont="1" applyFill="1" applyBorder="1" applyAlignment="1">
      <alignment horizontal="center" vertical="center" wrapText="1"/>
    </xf>
    <xf numFmtId="1" fontId="1" fillId="0" borderId="80" xfId="0" applyNumberFormat="1"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9" fontId="1" fillId="0" borderId="36" xfId="0" applyNumberFormat="1" applyFont="1" applyFill="1" applyBorder="1" applyAlignment="1">
      <alignment horizontal="center" vertical="center" wrapText="1"/>
    </xf>
    <xf numFmtId="0" fontId="2" fillId="0" borderId="40" xfId="0" applyFont="1" applyFill="1" applyBorder="1"/>
    <xf numFmtId="0" fontId="2" fillId="0" borderId="42" xfId="0" applyFont="1" applyFill="1" applyBorder="1"/>
    <xf numFmtId="0" fontId="6" fillId="0" borderId="0" xfId="0"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47" xfId="0" applyFont="1" applyFill="1" applyBorder="1"/>
    <xf numFmtId="9" fontId="1" fillId="0" borderId="48" xfId="0" applyNumberFormat="1" applyFont="1" applyFill="1" applyBorder="1" applyAlignment="1">
      <alignment horizontal="center" vertical="center" wrapText="1"/>
    </xf>
    <xf numFmtId="9" fontId="1" fillId="0" borderId="40" xfId="0" applyNumberFormat="1" applyFont="1" applyFill="1" applyBorder="1" applyAlignment="1">
      <alignment horizontal="center" vertical="center" wrapText="1"/>
    </xf>
    <xf numFmtId="1" fontId="1" fillId="0" borderId="48" xfId="0" applyNumberFormat="1" applyFont="1" applyFill="1" applyBorder="1" applyAlignment="1">
      <alignment horizontal="center" vertical="center" wrapText="1"/>
    </xf>
    <xf numFmtId="1" fontId="1" fillId="0" borderId="47"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6" xfId="0" applyFont="1" applyFill="1" applyBorder="1" applyAlignment="1">
      <alignment horizontal="center" vertical="center" wrapText="1"/>
    </xf>
    <xf numFmtId="9" fontId="1" fillId="0" borderId="49" xfId="0" applyNumberFormat="1" applyFont="1" applyFill="1" applyBorder="1" applyAlignment="1">
      <alignment horizontal="center" vertical="center" wrapText="1"/>
    </xf>
    <xf numFmtId="9" fontId="1" fillId="0" borderId="8" xfId="0" applyNumberFormat="1" applyFont="1" applyFill="1" applyBorder="1" applyAlignment="1">
      <alignment horizontal="center" vertical="center" wrapText="1"/>
    </xf>
    <xf numFmtId="1" fontId="1" fillId="0" borderId="61" xfId="0" applyNumberFormat="1" applyFont="1" applyFill="1" applyBorder="1" applyAlignment="1">
      <alignment horizontal="center" vertical="center" wrapText="1"/>
    </xf>
    <xf numFmtId="1" fontId="1" fillId="0" borderId="56" xfId="0" applyNumberFormat="1" applyFont="1" applyFill="1" applyBorder="1" applyAlignment="1">
      <alignment horizontal="center" vertical="center" wrapText="1"/>
    </xf>
    <xf numFmtId="0" fontId="2" fillId="0" borderId="7" xfId="0" applyFont="1" applyFill="1" applyBorder="1"/>
    <xf numFmtId="0" fontId="2" fillId="0" borderId="57" xfId="0" applyFont="1" applyFill="1" applyBorder="1"/>
    <xf numFmtId="0" fontId="1" fillId="0" borderId="56" xfId="0" applyFont="1" applyFill="1" applyBorder="1" applyAlignment="1">
      <alignment horizontal="center" vertical="center" wrapText="1"/>
    </xf>
    <xf numFmtId="9" fontId="1" fillId="0" borderId="56" xfId="0" applyNumberFormat="1"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2" fillId="0" borderId="46" xfId="0" applyFont="1" applyFill="1" applyBorder="1"/>
    <xf numFmtId="1" fontId="1" fillId="0" borderId="36" xfId="0" applyNumberFormat="1"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2" fillId="0" borderId="58" xfId="0" applyFont="1" applyFill="1" applyBorder="1"/>
    <xf numFmtId="1" fontId="1" fillId="0" borderId="49"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800100</xdr:colOff>
      <xdr:row>0</xdr:row>
      <xdr:rowOff>104775</xdr:rowOff>
    </xdr:from>
    <xdr:ext cx="0" cy="11144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542925</xdr:colOff>
      <xdr:row>0</xdr:row>
      <xdr:rowOff>152400</xdr:rowOff>
    </xdr:from>
    <xdr:ext cx="1209675" cy="971550"/>
    <xdr:pic>
      <xdr:nvPicPr>
        <xdr:cNvPr id="3" name="image2.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abSelected="1" zoomScale="80" zoomScaleNormal="80" workbookViewId="0">
      <selection activeCell="A124" sqref="A1:W124"/>
    </sheetView>
  </sheetViews>
  <sheetFormatPr baseColWidth="10" defaultColWidth="14.42578125" defaultRowHeight="15" customHeight="1" x14ac:dyDescent="0.2"/>
  <cols>
    <col min="1" max="1" width="26" customWidth="1"/>
    <col min="2" max="2" width="4" customWidth="1"/>
    <col min="3" max="3" width="14.28515625" customWidth="1"/>
    <col min="4" max="4" width="4.42578125" customWidth="1"/>
    <col min="5" max="5" width="28" customWidth="1"/>
    <col min="6" max="6" width="3.7109375" customWidth="1"/>
    <col min="7" max="7" width="34.7109375" customWidth="1"/>
    <col min="8" max="8" width="5" customWidth="1"/>
    <col min="9" max="9" width="26.5703125" customWidth="1"/>
    <col min="10" max="10" width="20.28515625" customWidth="1"/>
    <col min="11" max="11" width="5" customWidth="1"/>
    <col min="12" max="12" width="34" customWidth="1"/>
    <col min="13" max="13" width="18.28515625" customWidth="1"/>
    <col min="14" max="14" width="24" customWidth="1"/>
    <col min="15" max="16" width="31.42578125" customWidth="1"/>
    <col min="17" max="17" width="32.85546875" customWidth="1"/>
    <col min="18" max="18" width="18" customWidth="1"/>
    <col min="19" max="19" width="23.140625" customWidth="1"/>
    <col min="20" max="20" width="30" customWidth="1"/>
    <col min="21" max="21" width="18.5703125" customWidth="1"/>
    <col min="22" max="22" width="24.42578125" customWidth="1"/>
    <col min="23" max="23" width="31.7109375" customWidth="1"/>
    <col min="24" max="26" width="10" customWidth="1"/>
  </cols>
  <sheetData>
    <row r="1" spans="1:26" ht="22.5" customHeight="1" x14ac:dyDescent="0.2">
      <c r="A1" s="179"/>
      <c r="B1" s="180"/>
      <c r="C1" s="180"/>
      <c r="D1" s="181"/>
      <c r="E1" s="186" t="s">
        <v>0</v>
      </c>
      <c r="F1" s="180"/>
      <c r="G1" s="180"/>
      <c r="H1" s="180"/>
      <c r="I1" s="180"/>
      <c r="J1" s="180"/>
      <c r="K1" s="180"/>
      <c r="L1" s="180"/>
      <c r="M1" s="180"/>
      <c r="N1" s="180"/>
      <c r="O1" s="180"/>
      <c r="P1" s="180"/>
      <c r="Q1" s="180"/>
      <c r="R1" s="180"/>
      <c r="S1" s="180"/>
      <c r="T1" s="180"/>
      <c r="U1" s="180"/>
      <c r="V1" s="180"/>
      <c r="W1" s="1" t="s">
        <v>1</v>
      </c>
      <c r="X1" s="2"/>
      <c r="Y1" s="2"/>
      <c r="Z1" s="2"/>
    </row>
    <row r="2" spans="1:26" ht="25.5" customHeight="1" x14ac:dyDescent="0.2">
      <c r="A2" s="182"/>
      <c r="B2" s="156"/>
      <c r="C2" s="156"/>
      <c r="D2" s="183"/>
      <c r="E2" s="178"/>
      <c r="F2" s="156"/>
      <c r="G2" s="156"/>
      <c r="H2" s="156"/>
      <c r="I2" s="156"/>
      <c r="J2" s="156"/>
      <c r="K2" s="156"/>
      <c r="L2" s="156"/>
      <c r="M2" s="156"/>
      <c r="N2" s="156"/>
      <c r="O2" s="156"/>
      <c r="P2" s="156"/>
      <c r="Q2" s="156"/>
      <c r="R2" s="156"/>
      <c r="S2" s="156"/>
      <c r="T2" s="156"/>
      <c r="U2" s="156"/>
      <c r="V2" s="156"/>
      <c r="W2" s="3" t="s">
        <v>2</v>
      </c>
      <c r="X2" s="2"/>
      <c r="Y2" s="2"/>
      <c r="Z2" s="2"/>
    </row>
    <row r="3" spans="1:26" ht="20.25" customHeight="1" x14ac:dyDescent="0.2">
      <c r="A3" s="182"/>
      <c r="B3" s="156"/>
      <c r="C3" s="156"/>
      <c r="D3" s="183"/>
      <c r="E3" s="195" t="s">
        <v>3</v>
      </c>
      <c r="F3" s="156"/>
      <c r="G3" s="156"/>
      <c r="H3" s="156"/>
      <c r="I3" s="156"/>
      <c r="J3" s="156"/>
      <c r="K3" s="156"/>
      <c r="L3" s="156"/>
      <c r="M3" s="156"/>
      <c r="N3" s="156"/>
      <c r="O3" s="156"/>
      <c r="P3" s="156"/>
      <c r="Q3" s="156"/>
      <c r="R3" s="156"/>
      <c r="S3" s="156"/>
      <c r="T3" s="156"/>
      <c r="U3" s="156"/>
      <c r="V3" s="156"/>
      <c r="W3" s="3" t="s">
        <v>4</v>
      </c>
      <c r="X3" s="2"/>
      <c r="Y3" s="2"/>
      <c r="Z3" s="2"/>
    </row>
    <row r="4" spans="1:26" ht="27.75" customHeight="1" x14ac:dyDescent="0.2">
      <c r="A4" s="184"/>
      <c r="B4" s="152"/>
      <c r="C4" s="152"/>
      <c r="D4" s="185"/>
      <c r="E4" s="196" t="s">
        <v>5</v>
      </c>
      <c r="F4" s="152"/>
      <c r="G4" s="152"/>
      <c r="H4" s="152"/>
      <c r="I4" s="152"/>
      <c r="J4" s="152"/>
      <c r="K4" s="152"/>
      <c r="L4" s="152"/>
      <c r="M4" s="152"/>
      <c r="N4" s="152"/>
      <c r="O4" s="152"/>
      <c r="P4" s="152"/>
      <c r="Q4" s="152"/>
      <c r="R4" s="152"/>
      <c r="S4" s="152"/>
      <c r="T4" s="152"/>
      <c r="U4" s="152"/>
      <c r="V4" s="152"/>
      <c r="W4" s="4" t="s">
        <v>6</v>
      </c>
      <c r="X4" s="2"/>
      <c r="Y4" s="2"/>
      <c r="Z4" s="2"/>
    </row>
    <row r="5" spans="1:26" ht="19.5" customHeight="1" x14ac:dyDescent="0.2">
      <c r="A5" s="5"/>
      <c r="B5" s="5"/>
      <c r="C5" s="5"/>
      <c r="D5" s="5"/>
      <c r="E5" s="5"/>
      <c r="F5" s="5"/>
      <c r="G5" s="5"/>
      <c r="H5" s="5"/>
      <c r="I5" s="5"/>
      <c r="J5" s="5"/>
      <c r="K5" s="5"/>
      <c r="L5" s="5"/>
      <c r="M5" s="5"/>
      <c r="N5" s="6"/>
      <c r="O5" s="6"/>
      <c r="P5" s="6"/>
      <c r="Q5" s="6"/>
      <c r="R5" s="6"/>
      <c r="S5" s="6"/>
      <c r="T5" s="6"/>
      <c r="U5" s="6"/>
      <c r="V5" s="6"/>
      <c r="W5" s="6"/>
      <c r="X5" s="2"/>
      <c r="Y5" s="2"/>
      <c r="Z5" s="2"/>
    </row>
    <row r="6" spans="1:26" ht="24" customHeight="1" x14ac:dyDescent="0.2">
      <c r="A6" s="187" t="s">
        <v>7</v>
      </c>
      <c r="B6" s="141"/>
      <c r="C6" s="141"/>
      <c r="D6" s="141"/>
      <c r="E6" s="141"/>
      <c r="F6" s="141"/>
      <c r="G6" s="141"/>
      <c r="H6" s="141"/>
      <c r="I6" s="141"/>
      <c r="J6" s="141"/>
      <c r="K6" s="141"/>
      <c r="L6" s="141"/>
      <c r="M6" s="188"/>
      <c r="N6" s="191" t="s">
        <v>279</v>
      </c>
      <c r="O6" s="141"/>
      <c r="P6" s="141"/>
      <c r="Q6" s="141"/>
      <c r="R6" s="141"/>
      <c r="S6" s="141"/>
      <c r="T6" s="141"/>
      <c r="U6" s="141"/>
      <c r="V6" s="141"/>
      <c r="W6" s="188"/>
      <c r="X6" s="2"/>
      <c r="Y6" s="2"/>
      <c r="Z6" s="2"/>
    </row>
    <row r="7" spans="1:26" ht="13.5" customHeight="1" x14ac:dyDescent="0.2">
      <c r="A7" s="189"/>
      <c r="B7" s="156"/>
      <c r="C7" s="156"/>
      <c r="D7" s="156"/>
      <c r="E7" s="156"/>
      <c r="F7" s="156"/>
      <c r="G7" s="156"/>
      <c r="H7" s="5"/>
      <c r="I7" s="6"/>
      <c r="J7" s="6"/>
      <c r="K7" s="6"/>
      <c r="L7" s="6"/>
      <c r="M7" s="6"/>
      <c r="N7" s="6"/>
      <c r="O7" s="6"/>
      <c r="P7" s="6"/>
      <c r="Q7" s="6"/>
      <c r="R7" s="6"/>
      <c r="S7" s="6"/>
      <c r="T7" s="6"/>
      <c r="U7" s="6"/>
      <c r="V7" s="5"/>
      <c r="W7" s="6"/>
      <c r="X7" s="7"/>
      <c r="Y7" s="7"/>
      <c r="Z7" s="7"/>
    </row>
    <row r="8" spans="1:26" ht="20.25" customHeight="1" x14ac:dyDescent="0.2">
      <c r="A8" s="190" t="s">
        <v>8</v>
      </c>
      <c r="B8" s="141"/>
      <c r="C8" s="141"/>
      <c r="D8" s="141"/>
      <c r="E8" s="141"/>
      <c r="F8" s="141"/>
      <c r="G8" s="141"/>
      <c r="H8" s="141"/>
      <c r="I8" s="141"/>
      <c r="J8" s="141"/>
      <c r="K8" s="141"/>
      <c r="L8" s="141"/>
      <c r="M8" s="142"/>
      <c r="N8" s="8">
        <v>1</v>
      </c>
      <c r="O8" s="9">
        <v>2</v>
      </c>
      <c r="P8" s="9">
        <v>3</v>
      </c>
      <c r="Q8" s="9">
        <v>4</v>
      </c>
      <c r="R8" s="9">
        <v>5</v>
      </c>
      <c r="S8" s="9">
        <v>6</v>
      </c>
      <c r="T8" s="9">
        <v>7</v>
      </c>
      <c r="U8" s="9">
        <v>8</v>
      </c>
      <c r="V8" s="9">
        <v>9</v>
      </c>
      <c r="W8" s="10">
        <v>10</v>
      </c>
      <c r="X8" s="11"/>
      <c r="Y8" s="11"/>
      <c r="Z8" s="11"/>
    </row>
    <row r="9" spans="1:26" ht="121.5" customHeight="1" thickBot="1" x14ac:dyDescent="0.25">
      <c r="A9" s="12" t="s">
        <v>9</v>
      </c>
      <c r="B9" s="176" t="s">
        <v>10</v>
      </c>
      <c r="C9" s="177"/>
      <c r="D9" s="176" t="s">
        <v>11</v>
      </c>
      <c r="E9" s="177"/>
      <c r="F9" s="176" t="s">
        <v>12</v>
      </c>
      <c r="G9" s="177"/>
      <c r="H9" s="176" t="s">
        <v>13</v>
      </c>
      <c r="I9" s="177"/>
      <c r="J9" s="12" t="s">
        <v>14</v>
      </c>
      <c r="K9" s="176" t="s">
        <v>15</v>
      </c>
      <c r="L9" s="177"/>
      <c r="M9" s="12" t="s">
        <v>16</v>
      </c>
      <c r="N9" s="12" t="s">
        <v>17</v>
      </c>
      <c r="O9" s="12" t="s">
        <v>18</v>
      </c>
      <c r="P9" s="12" t="s">
        <v>19</v>
      </c>
      <c r="Q9" s="12" t="s">
        <v>20</v>
      </c>
      <c r="R9" s="12" t="s">
        <v>21</v>
      </c>
      <c r="S9" s="13" t="s">
        <v>22</v>
      </c>
      <c r="T9" s="12" t="s">
        <v>23</v>
      </c>
      <c r="U9" s="12" t="s">
        <v>24</v>
      </c>
      <c r="V9" s="12" t="s">
        <v>25</v>
      </c>
      <c r="W9" s="13" t="s">
        <v>26</v>
      </c>
      <c r="X9" s="14"/>
      <c r="Y9" s="14"/>
      <c r="Z9" s="14"/>
    </row>
    <row r="10" spans="1:26" ht="66.75" customHeight="1" x14ac:dyDescent="0.2">
      <c r="A10" s="160" t="s">
        <v>27</v>
      </c>
      <c r="B10" s="163">
        <v>1</v>
      </c>
      <c r="C10" s="146" t="s">
        <v>28</v>
      </c>
      <c r="D10" s="164">
        <v>3</v>
      </c>
      <c r="E10" s="160" t="s">
        <v>29</v>
      </c>
      <c r="F10" s="163">
        <v>3</v>
      </c>
      <c r="G10" s="146" t="s">
        <v>30</v>
      </c>
      <c r="H10" s="164">
        <v>3</v>
      </c>
      <c r="I10" s="160" t="s">
        <v>31</v>
      </c>
      <c r="J10" s="67">
        <v>17</v>
      </c>
      <c r="K10" s="38">
        <v>8</v>
      </c>
      <c r="L10" s="39" t="s">
        <v>32</v>
      </c>
      <c r="M10" s="77">
        <v>17</v>
      </c>
      <c r="N10" s="172" t="s">
        <v>280</v>
      </c>
      <c r="O10" s="164" t="s">
        <v>33</v>
      </c>
      <c r="P10" s="146" t="s">
        <v>34</v>
      </c>
      <c r="Q10" s="80" t="s">
        <v>35</v>
      </c>
      <c r="R10" s="118">
        <v>18</v>
      </c>
      <c r="S10" s="38">
        <v>18</v>
      </c>
      <c r="T10" s="149" t="s">
        <v>310</v>
      </c>
      <c r="U10" s="139" t="s">
        <v>319</v>
      </c>
      <c r="V10" s="201">
        <f>350000000+50000000</f>
        <v>400000000</v>
      </c>
      <c r="W10" s="133" t="s">
        <v>320</v>
      </c>
      <c r="X10" s="2"/>
      <c r="Y10" s="2"/>
      <c r="Z10" s="2"/>
    </row>
    <row r="11" spans="1:26" ht="53.25" customHeight="1" x14ac:dyDescent="0.2">
      <c r="A11" s="148"/>
      <c r="B11" s="144"/>
      <c r="C11" s="148"/>
      <c r="D11" s="144"/>
      <c r="E11" s="148"/>
      <c r="F11" s="144"/>
      <c r="G11" s="148"/>
      <c r="H11" s="144"/>
      <c r="I11" s="148"/>
      <c r="J11" s="68">
        <v>21</v>
      </c>
      <c r="K11" s="34">
        <v>9</v>
      </c>
      <c r="L11" s="36" t="s">
        <v>36</v>
      </c>
      <c r="M11" s="78">
        <v>21</v>
      </c>
      <c r="N11" s="148"/>
      <c r="O11" s="144"/>
      <c r="P11" s="148"/>
      <c r="Q11" s="81" t="s">
        <v>37</v>
      </c>
      <c r="R11" s="119">
        <v>21</v>
      </c>
      <c r="S11" s="34">
        <v>21</v>
      </c>
      <c r="T11" s="168"/>
      <c r="U11" s="137"/>
      <c r="V11" s="137"/>
      <c r="W11" s="134"/>
      <c r="X11" s="2"/>
      <c r="Y11" s="2"/>
      <c r="Z11" s="2"/>
    </row>
    <row r="12" spans="1:26" ht="69" customHeight="1" x14ac:dyDescent="0.2">
      <c r="A12" s="148"/>
      <c r="B12" s="144"/>
      <c r="C12" s="148"/>
      <c r="D12" s="144"/>
      <c r="E12" s="148"/>
      <c r="F12" s="144"/>
      <c r="G12" s="148"/>
      <c r="H12" s="144"/>
      <c r="I12" s="148"/>
      <c r="J12" s="68">
        <v>4</v>
      </c>
      <c r="K12" s="34">
        <v>10</v>
      </c>
      <c r="L12" s="36" t="s">
        <v>38</v>
      </c>
      <c r="M12" s="78">
        <v>4</v>
      </c>
      <c r="N12" s="148"/>
      <c r="O12" s="144"/>
      <c r="P12" s="148"/>
      <c r="Q12" s="81" t="s">
        <v>39</v>
      </c>
      <c r="R12" s="119">
        <v>1</v>
      </c>
      <c r="S12" s="34">
        <v>1</v>
      </c>
      <c r="T12" s="168"/>
      <c r="U12" s="137"/>
      <c r="V12" s="137"/>
      <c r="W12" s="134"/>
      <c r="X12" s="2"/>
      <c r="Y12" s="2"/>
      <c r="Z12" s="2"/>
    </row>
    <row r="13" spans="1:26" ht="74.25" customHeight="1" x14ac:dyDescent="0.2">
      <c r="A13" s="148"/>
      <c r="B13" s="144"/>
      <c r="C13" s="148"/>
      <c r="D13" s="144"/>
      <c r="E13" s="148"/>
      <c r="F13" s="144"/>
      <c r="G13" s="148"/>
      <c r="H13" s="144"/>
      <c r="I13" s="148"/>
      <c r="J13" s="68">
        <v>21</v>
      </c>
      <c r="K13" s="34">
        <v>11</v>
      </c>
      <c r="L13" s="36" t="s">
        <v>40</v>
      </c>
      <c r="M13" s="78">
        <v>21</v>
      </c>
      <c r="N13" s="148"/>
      <c r="O13" s="144"/>
      <c r="P13" s="148"/>
      <c r="Q13" s="81" t="s">
        <v>41</v>
      </c>
      <c r="R13" s="119">
        <v>21</v>
      </c>
      <c r="S13" s="34">
        <v>21</v>
      </c>
      <c r="T13" s="168"/>
      <c r="U13" s="137"/>
      <c r="V13" s="137"/>
      <c r="W13" s="134"/>
      <c r="X13" s="2"/>
      <c r="Y13" s="2"/>
      <c r="Z13" s="2"/>
    </row>
    <row r="14" spans="1:26" ht="66.75" customHeight="1" x14ac:dyDescent="0.2">
      <c r="A14" s="148"/>
      <c r="B14" s="144"/>
      <c r="C14" s="148"/>
      <c r="D14" s="144"/>
      <c r="E14" s="148"/>
      <c r="F14" s="144"/>
      <c r="G14" s="148"/>
      <c r="H14" s="144"/>
      <c r="I14" s="148"/>
      <c r="J14" s="206">
        <v>1</v>
      </c>
      <c r="K14" s="208">
        <v>12</v>
      </c>
      <c r="L14" s="208" t="s">
        <v>42</v>
      </c>
      <c r="M14" s="192">
        <v>1</v>
      </c>
      <c r="N14" s="148"/>
      <c r="O14" s="144"/>
      <c r="P14" s="148"/>
      <c r="Q14" s="81" t="s">
        <v>43</v>
      </c>
      <c r="R14" s="119">
        <v>1</v>
      </c>
      <c r="S14" s="34">
        <v>1</v>
      </c>
      <c r="T14" s="168"/>
      <c r="U14" s="137"/>
      <c r="V14" s="137"/>
      <c r="W14" s="134"/>
      <c r="X14" s="2"/>
      <c r="Y14" s="2"/>
      <c r="Z14" s="2"/>
    </row>
    <row r="15" spans="1:26" s="112" customFormat="1" ht="66.75" customHeight="1" x14ac:dyDescent="0.2">
      <c r="A15" s="148"/>
      <c r="B15" s="144"/>
      <c r="C15" s="148"/>
      <c r="D15" s="144"/>
      <c r="E15" s="148"/>
      <c r="F15" s="144"/>
      <c r="G15" s="148"/>
      <c r="H15" s="144"/>
      <c r="I15" s="148"/>
      <c r="J15" s="207"/>
      <c r="K15" s="209"/>
      <c r="L15" s="209"/>
      <c r="M15" s="193"/>
      <c r="N15" s="148"/>
      <c r="O15" s="144"/>
      <c r="P15" s="148"/>
      <c r="Q15" s="82" t="s">
        <v>50</v>
      </c>
      <c r="R15" s="119">
        <v>6</v>
      </c>
      <c r="S15" s="34">
        <v>3</v>
      </c>
      <c r="T15" s="168"/>
      <c r="U15" s="137"/>
      <c r="V15" s="137"/>
      <c r="W15" s="134"/>
      <c r="X15" s="2"/>
      <c r="Y15" s="2"/>
      <c r="Z15" s="2"/>
    </row>
    <row r="16" spans="1:26" ht="59.25" customHeight="1" x14ac:dyDescent="0.2">
      <c r="A16" s="148"/>
      <c r="B16" s="144"/>
      <c r="C16" s="148"/>
      <c r="D16" s="144"/>
      <c r="E16" s="148"/>
      <c r="F16" s="144"/>
      <c r="G16" s="148"/>
      <c r="H16" s="144"/>
      <c r="I16" s="148"/>
      <c r="J16" s="68">
        <v>4</v>
      </c>
      <c r="K16" s="34">
        <v>13</v>
      </c>
      <c r="L16" s="36" t="s">
        <v>44</v>
      </c>
      <c r="M16" s="78">
        <v>4</v>
      </c>
      <c r="N16" s="148"/>
      <c r="O16" s="144"/>
      <c r="P16" s="148"/>
      <c r="Q16" s="81" t="s">
        <v>45</v>
      </c>
      <c r="R16" s="119">
        <v>1</v>
      </c>
      <c r="S16" s="34" t="s">
        <v>306</v>
      </c>
      <c r="T16" s="168"/>
      <c r="U16" s="137"/>
      <c r="V16" s="137"/>
      <c r="W16" s="134"/>
      <c r="X16" s="2"/>
      <c r="Y16" s="2"/>
      <c r="Z16" s="2"/>
    </row>
    <row r="17" spans="1:26" ht="56.25" customHeight="1" x14ac:dyDescent="0.2">
      <c r="A17" s="148"/>
      <c r="B17" s="144"/>
      <c r="C17" s="148"/>
      <c r="D17" s="144"/>
      <c r="E17" s="148"/>
      <c r="F17" s="144"/>
      <c r="G17" s="148"/>
      <c r="H17" s="144"/>
      <c r="I17" s="148"/>
      <c r="J17" s="68">
        <v>4</v>
      </c>
      <c r="K17" s="34">
        <v>14</v>
      </c>
      <c r="L17" s="36" t="s">
        <v>46</v>
      </c>
      <c r="M17" s="78">
        <v>4</v>
      </c>
      <c r="N17" s="148"/>
      <c r="O17" s="144"/>
      <c r="P17" s="148"/>
      <c r="Q17" s="81" t="s">
        <v>47</v>
      </c>
      <c r="R17" s="119">
        <v>1</v>
      </c>
      <c r="S17" s="34" t="s">
        <v>306</v>
      </c>
      <c r="T17" s="168"/>
      <c r="U17" s="137"/>
      <c r="V17" s="137"/>
      <c r="W17" s="134"/>
      <c r="X17" s="2"/>
      <c r="Y17" s="2"/>
      <c r="Z17" s="2"/>
    </row>
    <row r="18" spans="1:26" ht="54" customHeight="1" x14ac:dyDescent="0.2">
      <c r="A18" s="148"/>
      <c r="B18" s="144"/>
      <c r="C18" s="148"/>
      <c r="D18" s="144"/>
      <c r="E18" s="148"/>
      <c r="F18" s="144"/>
      <c r="G18" s="148"/>
      <c r="H18" s="144"/>
      <c r="I18" s="148"/>
      <c r="J18" s="113">
        <v>1</v>
      </c>
      <c r="K18" s="109">
        <v>15</v>
      </c>
      <c r="L18" s="111" t="s">
        <v>48</v>
      </c>
      <c r="M18" s="110">
        <v>1</v>
      </c>
      <c r="N18" s="148"/>
      <c r="O18" s="144"/>
      <c r="P18" s="148"/>
      <c r="Q18" s="81" t="s">
        <v>49</v>
      </c>
      <c r="R18" s="119">
        <v>3</v>
      </c>
      <c r="S18" s="34" t="s">
        <v>306</v>
      </c>
      <c r="T18" s="168"/>
      <c r="U18" s="137"/>
      <c r="V18" s="137"/>
      <c r="W18" s="134"/>
      <c r="X18" s="2"/>
      <c r="Y18" s="2"/>
      <c r="Z18" s="2"/>
    </row>
    <row r="19" spans="1:26" ht="90" customHeight="1" x14ac:dyDescent="0.2">
      <c r="A19" s="148"/>
      <c r="B19" s="144"/>
      <c r="C19" s="148"/>
      <c r="D19" s="144"/>
      <c r="E19" s="148"/>
      <c r="F19" s="144"/>
      <c r="G19" s="148"/>
      <c r="H19" s="144"/>
      <c r="I19" s="148"/>
      <c r="J19" s="68">
        <v>1</v>
      </c>
      <c r="K19" s="34">
        <v>16</v>
      </c>
      <c r="L19" s="36" t="s">
        <v>51</v>
      </c>
      <c r="M19" s="78">
        <v>1</v>
      </c>
      <c r="N19" s="148"/>
      <c r="O19" s="144"/>
      <c r="P19" s="148"/>
      <c r="Q19" s="81" t="s">
        <v>52</v>
      </c>
      <c r="R19" s="119">
        <v>3</v>
      </c>
      <c r="S19" s="34" t="s">
        <v>306</v>
      </c>
      <c r="T19" s="168"/>
      <c r="U19" s="137"/>
      <c r="V19" s="137"/>
      <c r="W19" s="134"/>
      <c r="X19" s="2"/>
      <c r="Y19" s="2"/>
      <c r="Z19" s="2"/>
    </row>
    <row r="20" spans="1:26" ht="51.75" customHeight="1" x14ac:dyDescent="0.2">
      <c r="A20" s="148"/>
      <c r="B20" s="144"/>
      <c r="C20" s="148"/>
      <c r="D20" s="144"/>
      <c r="E20" s="148"/>
      <c r="F20" s="144"/>
      <c r="G20" s="148"/>
      <c r="H20" s="144"/>
      <c r="I20" s="148"/>
      <c r="J20" s="68">
        <v>21</v>
      </c>
      <c r="K20" s="34">
        <v>17</v>
      </c>
      <c r="L20" s="36" t="s">
        <v>53</v>
      </c>
      <c r="M20" s="78">
        <v>21</v>
      </c>
      <c r="N20" s="148"/>
      <c r="O20" s="144"/>
      <c r="P20" s="148"/>
      <c r="Q20" s="81" t="s">
        <v>54</v>
      </c>
      <c r="R20" s="119">
        <v>21</v>
      </c>
      <c r="S20" s="34">
        <v>21</v>
      </c>
      <c r="T20" s="168"/>
      <c r="U20" s="137"/>
      <c r="V20" s="137"/>
      <c r="W20" s="134"/>
      <c r="X20" s="2"/>
      <c r="Y20" s="2"/>
      <c r="Z20" s="2"/>
    </row>
    <row r="21" spans="1:26" ht="51" customHeight="1" thickBot="1" x14ac:dyDescent="0.25">
      <c r="A21" s="148"/>
      <c r="B21" s="144"/>
      <c r="C21" s="148"/>
      <c r="D21" s="158"/>
      <c r="E21" s="147"/>
      <c r="F21" s="158"/>
      <c r="G21" s="147"/>
      <c r="H21" s="158"/>
      <c r="I21" s="147"/>
      <c r="J21" s="69">
        <v>1</v>
      </c>
      <c r="K21" s="41">
        <v>18</v>
      </c>
      <c r="L21" s="42" t="s">
        <v>55</v>
      </c>
      <c r="M21" s="79">
        <v>1</v>
      </c>
      <c r="N21" s="147"/>
      <c r="O21" s="158"/>
      <c r="P21" s="147"/>
      <c r="Q21" s="83" t="s">
        <v>55</v>
      </c>
      <c r="R21" s="120">
        <v>1</v>
      </c>
      <c r="S21" s="41">
        <v>1</v>
      </c>
      <c r="T21" s="150"/>
      <c r="U21" s="138"/>
      <c r="V21" s="138"/>
      <c r="W21" s="135"/>
      <c r="X21" s="2"/>
      <c r="Y21" s="2"/>
      <c r="Z21" s="2"/>
    </row>
    <row r="22" spans="1:26" ht="87" customHeight="1" x14ac:dyDescent="0.2">
      <c r="A22" s="148"/>
      <c r="B22" s="144"/>
      <c r="C22" s="148"/>
      <c r="D22" s="200">
        <v>4</v>
      </c>
      <c r="E22" s="161" t="s">
        <v>56</v>
      </c>
      <c r="F22" s="202">
        <v>4</v>
      </c>
      <c r="G22" s="162" t="s">
        <v>57</v>
      </c>
      <c r="H22" s="200">
        <v>4</v>
      </c>
      <c r="I22" s="161" t="s">
        <v>58</v>
      </c>
      <c r="J22" s="197">
        <v>0.98</v>
      </c>
      <c r="K22" s="139">
        <v>19</v>
      </c>
      <c r="L22" s="139" t="s">
        <v>59</v>
      </c>
      <c r="M22" s="169">
        <v>0.98</v>
      </c>
      <c r="N22" s="172" t="s">
        <v>281</v>
      </c>
      <c r="O22" s="160" t="s">
        <v>60</v>
      </c>
      <c r="P22" s="146" t="s">
        <v>61</v>
      </c>
      <c r="Q22" s="84" t="s">
        <v>62</v>
      </c>
      <c r="R22" s="121">
        <v>1</v>
      </c>
      <c r="S22" s="45">
        <v>1</v>
      </c>
      <c r="T22" s="149" t="s">
        <v>346</v>
      </c>
      <c r="U22" s="139" t="s">
        <v>325</v>
      </c>
      <c r="V22" s="136">
        <f>100000000+50000000</f>
        <v>150000000</v>
      </c>
      <c r="W22" s="133" t="s">
        <v>321</v>
      </c>
      <c r="X22" s="2"/>
      <c r="Y22" s="2"/>
      <c r="Z22" s="2"/>
    </row>
    <row r="23" spans="1:26" ht="111" customHeight="1" x14ac:dyDescent="0.2">
      <c r="A23" s="148"/>
      <c r="B23" s="144"/>
      <c r="C23" s="148"/>
      <c r="D23" s="144"/>
      <c r="E23" s="148"/>
      <c r="F23" s="144"/>
      <c r="G23" s="148"/>
      <c r="H23" s="144"/>
      <c r="I23" s="148"/>
      <c r="J23" s="198"/>
      <c r="K23" s="137"/>
      <c r="L23" s="137"/>
      <c r="M23" s="170"/>
      <c r="N23" s="148"/>
      <c r="O23" s="148"/>
      <c r="P23" s="148"/>
      <c r="Q23" s="82" t="s">
        <v>63</v>
      </c>
      <c r="R23" s="119">
        <v>12</v>
      </c>
      <c r="S23" s="34">
        <v>6</v>
      </c>
      <c r="T23" s="168"/>
      <c r="U23" s="137"/>
      <c r="V23" s="137"/>
      <c r="W23" s="134"/>
      <c r="X23" s="2"/>
      <c r="Y23" s="2"/>
      <c r="Z23" s="2"/>
    </row>
    <row r="24" spans="1:26" ht="45" customHeight="1" thickBot="1" x14ac:dyDescent="0.25">
      <c r="A24" s="148"/>
      <c r="B24" s="144"/>
      <c r="C24" s="148"/>
      <c r="D24" s="144"/>
      <c r="E24" s="148"/>
      <c r="F24" s="144"/>
      <c r="G24" s="148"/>
      <c r="H24" s="144"/>
      <c r="I24" s="148"/>
      <c r="J24" s="199"/>
      <c r="K24" s="138"/>
      <c r="L24" s="138"/>
      <c r="M24" s="171"/>
      <c r="N24" s="147"/>
      <c r="O24" s="147"/>
      <c r="P24" s="147"/>
      <c r="Q24" s="83" t="s">
        <v>64</v>
      </c>
      <c r="R24" s="120">
        <v>3</v>
      </c>
      <c r="S24" s="41">
        <v>3</v>
      </c>
      <c r="T24" s="150"/>
      <c r="U24" s="138"/>
      <c r="V24" s="138"/>
      <c r="W24" s="135"/>
      <c r="X24" s="2"/>
      <c r="Y24" s="2"/>
      <c r="Z24" s="2"/>
    </row>
    <row r="25" spans="1:26" ht="116.25" customHeight="1" x14ac:dyDescent="0.2">
      <c r="A25" s="148"/>
      <c r="B25" s="144"/>
      <c r="C25" s="148"/>
      <c r="D25" s="144"/>
      <c r="E25" s="148"/>
      <c r="F25" s="144"/>
      <c r="G25" s="148"/>
      <c r="H25" s="144"/>
      <c r="I25" s="148"/>
      <c r="J25" s="197">
        <v>0.97</v>
      </c>
      <c r="K25" s="139">
        <v>20</v>
      </c>
      <c r="L25" s="139" t="s">
        <v>65</v>
      </c>
      <c r="M25" s="169">
        <v>0.97</v>
      </c>
      <c r="N25" s="172" t="s">
        <v>282</v>
      </c>
      <c r="O25" s="164" t="s">
        <v>66</v>
      </c>
      <c r="P25" s="146" t="s">
        <v>67</v>
      </c>
      <c r="Q25" s="80" t="s">
        <v>68</v>
      </c>
      <c r="R25" s="118">
        <v>0</v>
      </c>
      <c r="S25" s="38" t="s">
        <v>306</v>
      </c>
      <c r="T25" s="149" t="s">
        <v>311</v>
      </c>
      <c r="U25" s="139" t="s">
        <v>326</v>
      </c>
      <c r="V25" s="136">
        <f>6000000+64231080</f>
        <v>70231080</v>
      </c>
      <c r="W25" s="133" t="s">
        <v>322</v>
      </c>
      <c r="X25" s="2"/>
      <c r="Y25" s="2"/>
      <c r="Z25" s="2"/>
    </row>
    <row r="26" spans="1:26" ht="124.5" customHeight="1" x14ac:dyDescent="0.2">
      <c r="A26" s="148"/>
      <c r="B26" s="144"/>
      <c r="C26" s="148"/>
      <c r="D26" s="144"/>
      <c r="E26" s="148"/>
      <c r="F26" s="144"/>
      <c r="G26" s="148"/>
      <c r="H26" s="144"/>
      <c r="I26" s="148"/>
      <c r="J26" s="198"/>
      <c r="K26" s="137"/>
      <c r="L26" s="137"/>
      <c r="M26" s="170"/>
      <c r="N26" s="148"/>
      <c r="O26" s="144"/>
      <c r="P26" s="148"/>
      <c r="Q26" s="81" t="s">
        <v>69</v>
      </c>
      <c r="R26" s="119">
        <v>1</v>
      </c>
      <c r="S26" s="34">
        <v>1</v>
      </c>
      <c r="T26" s="168"/>
      <c r="U26" s="137"/>
      <c r="V26" s="137"/>
      <c r="W26" s="134"/>
      <c r="X26" s="2"/>
      <c r="Y26" s="2"/>
      <c r="Z26" s="2"/>
    </row>
    <row r="27" spans="1:26" ht="187.5" customHeight="1" x14ac:dyDescent="0.2">
      <c r="A27" s="148"/>
      <c r="B27" s="144"/>
      <c r="C27" s="148"/>
      <c r="D27" s="144"/>
      <c r="E27" s="148"/>
      <c r="F27" s="144"/>
      <c r="G27" s="148"/>
      <c r="H27" s="144"/>
      <c r="I27" s="148"/>
      <c r="J27" s="198"/>
      <c r="K27" s="137"/>
      <c r="L27" s="137"/>
      <c r="M27" s="170"/>
      <c r="N27" s="148"/>
      <c r="O27" s="144"/>
      <c r="P27" s="148"/>
      <c r="Q27" s="82" t="s">
        <v>70</v>
      </c>
      <c r="R27" s="119">
        <v>11</v>
      </c>
      <c r="S27" s="34">
        <v>6</v>
      </c>
      <c r="T27" s="168"/>
      <c r="U27" s="137"/>
      <c r="V27" s="137"/>
      <c r="W27" s="134"/>
      <c r="X27" s="2"/>
      <c r="Y27" s="2"/>
      <c r="Z27" s="2"/>
    </row>
    <row r="28" spans="1:26" ht="55.5" customHeight="1" x14ac:dyDescent="0.2">
      <c r="A28" s="148"/>
      <c r="B28" s="144"/>
      <c r="C28" s="148"/>
      <c r="D28" s="144"/>
      <c r="E28" s="148"/>
      <c r="F28" s="144"/>
      <c r="G28" s="148"/>
      <c r="H28" s="144"/>
      <c r="I28" s="148"/>
      <c r="J28" s="198"/>
      <c r="K28" s="137"/>
      <c r="L28" s="137"/>
      <c r="M28" s="170"/>
      <c r="N28" s="148"/>
      <c r="O28" s="144"/>
      <c r="P28" s="148"/>
      <c r="Q28" s="81" t="s">
        <v>71</v>
      </c>
      <c r="R28" s="119">
        <v>6</v>
      </c>
      <c r="S28" s="34">
        <v>3</v>
      </c>
      <c r="T28" s="168"/>
      <c r="U28" s="137"/>
      <c r="V28" s="137"/>
      <c r="W28" s="134"/>
      <c r="X28" s="2"/>
      <c r="Y28" s="2"/>
      <c r="Z28" s="2"/>
    </row>
    <row r="29" spans="1:26" ht="51" customHeight="1" x14ac:dyDescent="0.2">
      <c r="A29" s="148"/>
      <c r="B29" s="144"/>
      <c r="C29" s="148"/>
      <c r="D29" s="144"/>
      <c r="E29" s="148"/>
      <c r="F29" s="144"/>
      <c r="G29" s="148"/>
      <c r="H29" s="144"/>
      <c r="I29" s="148"/>
      <c r="J29" s="198"/>
      <c r="K29" s="137"/>
      <c r="L29" s="137"/>
      <c r="M29" s="170"/>
      <c r="N29" s="148"/>
      <c r="O29" s="144"/>
      <c r="P29" s="148"/>
      <c r="Q29" s="81" t="s">
        <v>72</v>
      </c>
      <c r="R29" s="119">
        <v>11</v>
      </c>
      <c r="S29" s="34">
        <v>6</v>
      </c>
      <c r="T29" s="168"/>
      <c r="U29" s="137"/>
      <c r="V29" s="137"/>
      <c r="W29" s="134"/>
      <c r="X29" s="2"/>
      <c r="Y29" s="2"/>
      <c r="Z29" s="2"/>
    </row>
    <row r="30" spans="1:26" ht="39.75" customHeight="1" x14ac:dyDescent="0.2">
      <c r="A30" s="148"/>
      <c r="B30" s="144"/>
      <c r="C30" s="148"/>
      <c r="D30" s="144"/>
      <c r="E30" s="148"/>
      <c r="F30" s="144"/>
      <c r="G30" s="148"/>
      <c r="H30" s="144"/>
      <c r="I30" s="148"/>
      <c r="J30" s="198"/>
      <c r="K30" s="137"/>
      <c r="L30" s="137"/>
      <c r="M30" s="170"/>
      <c r="N30" s="148"/>
      <c r="O30" s="144"/>
      <c r="P30" s="148"/>
      <c r="Q30" s="81" t="s">
        <v>73</v>
      </c>
      <c r="R30" s="119">
        <v>2</v>
      </c>
      <c r="S30" s="34">
        <v>1</v>
      </c>
      <c r="T30" s="168"/>
      <c r="U30" s="137"/>
      <c r="V30" s="137"/>
      <c r="W30" s="134"/>
      <c r="X30" s="2"/>
      <c r="Y30" s="2"/>
      <c r="Z30" s="2"/>
    </row>
    <row r="31" spans="1:26" ht="85.5" customHeight="1" x14ac:dyDescent="0.2">
      <c r="A31" s="148"/>
      <c r="B31" s="144"/>
      <c r="C31" s="148"/>
      <c r="D31" s="144"/>
      <c r="E31" s="148"/>
      <c r="F31" s="144"/>
      <c r="G31" s="148"/>
      <c r="H31" s="144"/>
      <c r="I31" s="148"/>
      <c r="J31" s="198"/>
      <c r="K31" s="137"/>
      <c r="L31" s="137"/>
      <c r="M31" s="170"/>
      <c r="N31" s="148"/>
      <c r="O31" s="144"/>
      <c r="P31" s="148"/>
      <c r="Q31" s="81" t="s">
        <v>74</v>
      </c>
      <c r="R31" s="119">
        <v>1</v>
      </c>
      <c r="S31" s="34">
        <v>1</v>
      </c>
      <c r="T31" s="168"/>
      <c r="U31" s="137"/>
      <c r="V31" s="137"/>
      <c r="W31" s="134"/>
      <c r="X31" s="2"/>
      <c r="Y31" s="2"/>
      <c r="Z31" s="2"/>
    </row>
    <row r="32" spans="1:26" ht="69.75" customHeight="1" thickBot="1" x14ac:dyDescent="0.25">
      <c r="A32" s="148"/>
      <c r="B32" s="144"/>
      <c r="C32" s="148"/>
      <c r="D32" s="144"/>
      <c r="E32" s="148"/>
      <c r="F32" s="144"/>
      <c r="G32" s="148"/>
      <c r="H32" s="144"/>
      <c r="I32" s="148"/>
      <c r="J32" s="199"/>
      <c r="K32" s="138"/>
      <c r="L32" s="138"/>
      <c r="M32" s="171"/>
      <c r="N32" s="147"/>
      <c r="O32" s="158"/>
      <c r="P32" s="147"/>
      <c r="Q32" s="83" t="s">
        <v>75</v>
      </c>
      <c r="R32" s="120">
        <v>1</v>
      </c>
      <c r="S32" s="41" t="s">
        <v>306</v>
      </c>
      <c r="T32" s="150"/>
      <c r="U32" s="138"/>
      <c r="V32" s="138"/>
      <c r="W32" s="135"/>
      <c r="X32" s="2"/>
      <c r="Y32" s="2"/>
      <c r="Z32" s="2"/>
    </row>
    <row r="33" spans="1:26" ht="67.5" customHeight="1" x14ac:dyDescent="0.2">
      <c r="A33" s="148"/>
      <c r="B33" s="144"/>
      <c r="C33" s="148"/>
      <c r="D33" s="144"/>
      <c r="E33" s="148"/>
      <c r="F33" s="144"/>
      <c r="G33" s="148"/>
      <c r="H33" s="144"/>
      <c r="I33" s="148"/>
      <c r="J33" s="197">
        <v>0.95</v>
      </c>
      <c r="K33" s="38">
        <v>21</v>
      </c>
      <c r="L33" s="39" t="s">
        <v>76</v>
      </c>
      <c r="M33" s="85">
        <v>0.9</v>
      </c>
      <c r="N33" s="172" t="s">
        <v>283</v>
      </c>
      <c r="O33" s="164" t="s">
        <v>77</v>
      </c>
      <c r="P33" s="146" t="s">
        <v>78</v>
      </c>
      <c r="Q33" s="80" t="s">
        <v>79</v>
      </c>
      <c r="R33" s="121">
        <v>1</v>
      </c>
      <c r="S33" s="45">
        <v>1</v>
      </c>
      <c r="T33" s="149" t="s">
        <v>312</v>
      </c>
      <c r="U33" s="139" t="s">
        <v>327</v>
      </c>
      <c r="V33" s="136">
        <v>18000000</v>
      </c>
      <c r="W33" s="133" t="s">
        <v>323</v>
      </c>
      <c r="X33" s="2"/>
      <c r="Y33" s="2"/>
      <c r="Z33" s="2"/>
    </row>
    <row r="34" spans="1:26" ht="67.5" customHeight="1" x14ac:dyDescent="0.2">
      <c r="A34" s="148"/>
      <c r="B34" s="144"/>
      <c r="C34" s="148"/>
      <c r="D34" s="144"/>
      <c r="E34" s="148"/>
      <c r="F34" s="144"/>
      <c r="G34" s="148"/>
      <c r="H34" s="144"/>
      <c r="I34" s="148"/>
      <c r="J34" s="203"/>
      <c r="K34" s="34">
        <v>22</v>
      </c>
      <c r="L34" s="36" t="s">
        <v>80</v>
      </c>
      <c r="M34" s="86">
        <v>0.98</v>
      </c>
      <c r="N34" s="148"/>
      <c r="O34" s="144"/>
      <c r="P34" s="148"/>
      <c r="Q34" s="82" t="s">
        <v>81</v>
      </c>
      <c r="R34" s="117">
        <v>1</v>
      </c>
      <c r="S34" s="32">
        <v>1</v>
      </c>
      <c r="T34" s="168"/>
      <c r="U34" s="137"/>
      <c r="V34" s="137"/>
      <c r="W34" s="134"/>
      <c r="X34" s="2"/>
      <c r="Y34" s="2"/>
      <c r="Z34" s="2"/>
    </row>
    <row r="35" spans="1:26" ht="65.25" customHeight="1" x14ac:dyDescent="0.2">
      <c r="A35" s="148"/>
      <c r="B35" s="144"/>
      <c r="C35" s="148"/>
      <c r="D35" s="144"/>
      <c r="E35" s="148"/>
      <c r="F35" s="144"/>
      <c r="G35" s="148"/>
      <c r="H35" s="144"/>
      <c r="I35" s="148"/>
      <c r="J35" s="204">
        <v>0.85</v>
      </c>
      <c r="K35" s="208">
        <v>23</v>
      </c>
      <c r="L35" s="208" t="s">
        <v>82</v>
      </c>
      <c r="M35" s="211">
        <v>0.8</v>
      </c>
      <c r="N35" s="148"/>
      <c r="O35" s="144"/>
      <c r="P35" s="148"/>
      <c r="Q35" s="82" t="s">
        <v>83</v>
      </c>
      <c r="R35" s="117">
        <v>1</v>
      </c>
      <c r="S35" s="32">
        <v>1</v>
      </c>
      <c r="T35" s="168"/>
      <c r="U35" s="137"/>
      <c r="V35" s="137"/>
      <c r="W35" s="134"/>
      <c r="X35" s="2"/>
      <c r="Y35" s="2"/>
      <c r="Z35" s="2"/>
    </row>
    <row r="36" spans="1:26" s="37" customFormat="1" ht="65.25" customHeight="1" x14ac:dyDescent="0.2">
      <c r="A36" s="148"/>
      <c r="B36" s="144"/>
      <c r="C36" s="148"/>
      <c r="D36" s="144"/>
      <c r="E36" s="148"/>
      <c r="F36" s="144"/>
      <c r="G36" s="148"/>
      <c r="H36" s="144"/>
      <c r="I36" s="148"/>
      <c r="J36" s="205"/>
      <c r="K36" s="210"/>
      <c r="L36" s="210"/>
      <c r="M36" s="212"/>
      <c r="N36" s="148"/>
      <c r="O36" s="144"/>
      <c r="P36" s="148"/>
      <c r="Q36" s="82" t="s">
        <v>276</v>
      </c>
      <c r="R36" s="117">
        <v>0.8</v>
      </c>
      <c r="S36" s="32">
        <v>0.9</v>
      </c>
      <c r="T36" s="168"/>
      <c r="U36" s="137"/>
      <c r="V36" s="137"/>
      <c r="W36" s="134"/>
      <c r="X36" s="2"/>
      <c r="Y36" s="2"/>
      <c r="Z36" s="2"/>
    </row>
    <row r="37" spans="1:26" ht="99.75" customHeight="1" x14ac:dyDescent="0.2">
      <c r="A37" s="148"/>
      <c r="B37" s="144"/>
      <c r="C37" s="148"/>
      <c r="D37" s="144"/>
      <c r="E37" s="148"/>
      <c r="F37" s="144"/>
      <c r="G37" s="148"/>
      <c r="H37" s="144"/>
      <c r="I37" s="148"/>
      <c r="J37" s="198"/>
      <c r="K37" s="137"/>
      <c r="L37" s="137"/>
      <c r="M37" s="170"/>
      <c r="N37" s="148"/>
      <c r="O37" s="144"/>
      <c r="P37" s="148"/>
      <c r="Q37" s="82" t="s">
        <v>307</v>
      </c>
      <c r="R37" s="117">
        <v>1</v>
      </c>
      <c r="S37" s="32">
        <v>1</v>
      </c>
      <c r="T37" s="168"/>
      <c r="U37" s="137"/>
      <c r="V37" s="137"/>
      <c r="W37" s="134"/>
      <c r="X37" s="2"/>
      <c r="Y37" s="2"/>
      <c r="Z37" s="2"/>
    </row>
    <row r="38" spans="1:26" ht="67.5" customHeight="1" thickBot="1" x14ac:dyDescent="0.25">
      <c r="A38" s="148"/>
      <c r="B38" s="144"/>
      <c r="C38" s="148"/>
      <c r="D38" s="144"/>
      <c r="E38" s="147"/>
      <c r="F38" s="144"/>
      <c r="G38" s="147"/>
      <c r="H38" s="144"/>
      <c r="I38" s="147"/>
      <c r="J38" s="198"/>
      <c r="K38" s="137"/>
      <c r="L38" s="137"/>
      <c r="M38" s="170"/>
      <c r="N38" s="147"/>
      <c r="O38" s="144"/>
      <c r="P38" s="147"/>
      <c r="Q38" s="87" t="s">
        <v>84</v>
      </c>
      <c r="R38" s="124">
        <v>1</v>
      </c>
      <c r="S38" s="35">
        <v>1</v>
      </c>
      <c r="T38" s="168"/>
      <c r="U38" s="137"/>
      <c r="V38" s="137"/>
      <c r="W38" s="135"/>
      <c r="X38" s="2"/>
      <c r="Y38" s="2"/>
      <c r="Z38" s="2"/>
    </row>
    <row r="39" spans="1:26" ht="138" customHeight="1" x14ac:dyDescent="0.2">
      <c r="A39" s="148"/>
      <c r="B39" s="144"/>
      <c r="C39" s="148"/>
      <c r="D39" s="164">
        <v>5</v>
      </c>
      <c r="E39" s="160" t="s">
        <v>85</v>
      </c>
      <c r="F39" s="163">
        <v>5</v>
      </c>
      <c r="G39" s="146" t="s">
        <v>86</v>
      </c>
      <c r="H39" s="164">
        <v>5</v>
      </c>
      <c r="I39" s="160" t="s">
        <v>87</v>
      </c>
      <c r="J39" s="214">
        <v>1</v>
      </c>
      <c r="K39" s="139">
        <v>24</v>
      </c>
      <c r="L39" s="139" t="s">
        <v>88</v>
      </c>
      <c r="M39" s="213">
        <v>1</v>
      </c>
      <c r="N39" s="172" t="s">
        <v>284</v>
      </c>
      <c r="O39" s="164" t="s">
        <v>89</v>
      </c>
      <c r="P39" s="146" t="s">
        <v>90</v>
      </c>
      <c r="Q39" s="80" t="s">
        <v>91</v>
      </c>
      <c r="R39" s="118">
        <v>22</v>
      </c>
      <c r="S39" s="38">
        <v>26</v>
      </c>
      <c r="T39" s="149" t="s">
        <v>328</v>
      </c>
      <c r="U39" s="173" t="s">
        <v>329</v>
      </c>
      <c r="V39" s="173">
        <f>150000000+150000000</f>
        <v>300000000</v>
      </c>
      <c r="W39" s="133" t="s">
        <v>323</v>
      </c>
      <c r="X39" s="2"/>
      <c r="Y39" s="2"/>
      <c r="Z39" s="2"/>
    </row>
    <row r="40" spans="1:26" ht="138" customHeight="1" x14ac:dyDescent="0.2">
      <c r="A40" s="148"/>
      <c r="B40" s="144"/>
      <c r="C40" s="148"/>
      <c r="D40" s="144"/>
      <c r="E40" s="148"/>
      <c r="F40" s="144"/>
      <c r="G40" s="148"/>
      <c r="H40" s="144"/>
      <c r="I40" s="148"/>
      <c r="J40" s="215"/>
      <c r="K40" s="137"/>
      <c r="L40" s="137"/>
      <c r="M40" s="170"/>
      <c r="N40" s="148"/>
      <c r="O40" s="144"/>
      <c r="P40" s="148"/>
      <c r="Q40" s="81" t="s">
        <v>92</v>
      </c>
      <c r="R40" s="117">
        <v>1</v>
      </c>
      <c r="S40" s="32">
        <v>1</v>
      </c>
      <c r="T40" s="168"/>
      <c r="U40" s="174"/>
      <c r="V40" s="174"/>
      <c r="W40" s="134"/>
      <c r="X40" s="2"/>
      <c r="Y40" s="2"/>
      <c r="Z40" s="2"/>
    </row>
    <row r="41" spans="1:26" ht="51" customHeight="1" x14ac:dyDescent="0.2">
      <c r="A41" s="148"/>
      <c r="B41" s="144"/>
      <c r="C41" s="148"/>
      <c r="D41" s="144"/>
      <c r="E41" s="148"/>
      <c r="F41" s="144"/>
      <c r="G41" s="148"/>
      <c r="H41" s="144"/>
      <c r="I41" s="148"/>
      <c r="J41" s="215"/>
      <c r="K41" s="137"/>
      <c r="L41" s="137"/>
      <c r="M41" s="170"/>
      <c r="N41" s="148"/>
      <c r="O41" s="144"/>
      <c r="P41" s="148"/>
      <c r="Q41" s="81" t="s">
        <v>93</v>
      </c>
      <c r="R41" s="119">
        <v>22</v>
      </c>
      <c r="S41" s="34">
        <v>13</v>
      </c>
      <c r="T41" s="168"/>
      <c r="U41" s="174"/>
      <c r="V41" s="174"/>
      <c r="W41" s="134"/>
      <c r="X41" s="2"/>
      <c r="Y41" s="2"/>
      <c r="Z41" s="2"/>
    </row>
    <row r="42" spans="1:26" ht="51" customHeight="1" thickBot="1" x14ac:dyDescent="0.25">
      <c r="A42" s="148"/>
      <c r="B42" s="145"/>
      <c r="C42" s="147"/>
      <c r="D42" s="158"/>
      <c r="E42" s="147"/>
      <c r="F42" s="158"/>
      <c r="G42" s="147"/>
      <c r="H42" s="158"/>
      <c r="I42" s="147"/>
      <c r="J42" s="216"/>
      <c r="K42" s="138"/>
      <c r="L42" s="138"/>
      <c r="M42" s="171"/>
      <c r="N42" s="147"/>
      <c r="O42" s="158"/>
      <c r="P42" s="147"/>
      <c r="Q42" s="83" t="s">
        <v>94</v>
      </c>
      <c r="R42" s="120">
        <v>4</v>
      </c>
      <c r="S42" s="41">
        <v>3</v>
      </c>
      <c r="T42" s="150"/>
      <c r="U42" s="175"/>
      <c r="V42" s="175"/>
      <c r="W42" s="135"/>
      <c r="X42" s="2"/>
      <c r="Y42" s="2"/>
      <c r="Z42" s="2"/>
    </row>
    <row r="43" spans="1:26" ht="52.5" customHeight="1" x14ac:dyDescent="0.2">
      <c r="A43" s="148"/>
      <c r="B43" s="143">
        <v>3</v>
      </c>
      <c r="C43" s="146" t="s">
        <v>95</v>
      </c>
      <c r="D43" s="164">
        <v>15</v>
      </c>
      <c r="E43" s="161" t="s">
        <v>96</v>
      </c>
      <c r="F43" s="163">
        <v>15</v>
      </c>
      <c r="G43" s="162" t="s">
        <v>97</v>
      </c>
      <c r="H43" s="164">
        <v>21</v>
      </c>
      <c r="I43" s="160" t="s">
        <v>98</v>
      </c>
      <c r="J43" s="67">
        <v>4</v>
      </c>
      <c r="K43" s="38">
        <v>59</v>
      </c>
      <c r="L43" s="39" t="s">
        <v>99</v>
      </c>
      <c r="M43" s="77">
        <v>0</v>
      </c>
      <c r="N43" s="172" t="s">
        <v>285</v>
      </c>
      <c r="O43" s="164" t="s">
        <v>100</v>
      </c>
      <c r="P43" s="146" t="s">
        <v>101</v>
      </c>
      <c r="Q43" s="80" t="s">
        <v>102</v>
      </c>
      <c r="R43" s="118">
        <v>0</v>
      </c>
      <c r="S43" s="38" t="s">
        <v>306</v>
      </c>
      <c r="T43" s="149" t="s">
        <v>313</v>
      </c>
      <c r="U43" s="139" t="s">
        <v>327</v>
      </c>
      <c r="V43" s="136">
        <v>18000000</v>
      </c>
      <c r="W43" s="133" t="s">
        <v>324</v>
      </c>
      <c r="X43" s="2"/>
      <c r="Y43" s="2"/>
      <c r="Z43" s="2"/>
    </row>
    <row r="44" spans="1:26" ht="57.75" customHeight="1" x14ac:dyDescent="0.2">
      <c r="A44" s="148"/>
      <c r="B44" s="144"/>
      <c r="C44" s="148"/>
      <c r="D44" s="144"/>
      <c r="E44" s="148"/>
      <c r="F44" s="144"/>
      <c r="G44" s="148"/>
      <c r="H44" s="144"/>
      <c r="I44" s="148"/>
      <c r="J44" s="68">
        <v>1</v>
      </c>
      <c r="K44" s="34">
        <v>60</v>
      </c>
      <c r="L44" s="36" t="s">
        <v>103</v>
      </c>
      <c r="M44" s="78">
        <v>0</v>
      </c>
      <c r="N44" s="148"/>
      <c r="O44" s="144"/>
      <c r="P44" s="148"/>
      <c r="Q44" s="81" t="s">
        <v>104</v>
      </c>
      <c r="R44" s="119">
        <v>1</v>
      </c>
      <c r="S44" s="34" t="s">
        <v>306</v>
      </c>
      <c r="T44" s="168"/>
      <c r="U44" s="137"/>
      <c r="V44" s="137"/>
      <c r="W44" s="134"/>
      <c r="X44" s="2"/>
      <c r="Y44" s="2"/>
      <c r="Z44" s="2"/>
    </row>
    <row r="45" spans="1:26" ht="41.25" customHeight="1" x14ac:dyDescent="0.2">
      <c r="A45" s="148"/>
      <c r="B45" s="144"/>
      <c r="C45" s="148"/>
      <c r="D45" s="144"/>
      <c r="E45" s="148"/>
      <c r="F45" s="144"/>
      <c r="G45" s="148"/>
      <c r="H45" s="144"/>
      <c r="I45" s="148"/>
      <c r="J45" s="68">
        <v>1</v>
      </c>
      <c r="K45" s="34">
        <v>61</v>
      </c>
      <c r="L45" s="36" t="s">
        <v>105</v>
      </c>
      <c r="M45" s="78">
        <v>0</v>
      </c>
      <c r="N45" s="148"/>
      <c r="O45" s="144"/>
      <c r="P45" s="148"/>
      <c r="Q45" s="81" t="s">
        <v>106</v>
      </c>
      <c r="R45" s="116">
        <v>1</v>
      </c>
      <c r="S45" s="31" t="s">
        <v>306</v>
      </c>
      <c r="T45" s="168"/>
      <c r="U45" s="137"/>
      <c r="V45" s="137"/>
      <c r="W45" s="134"/>
      <c r="X45" s="2"/>
      <c r="Y45" s="2"/>
      <c r="Z45" s="2"/>
    </row>
    <row r="46" spans="1:26" ht="52.5" customHeight="1" x14ac:dyDescent="0.2">
      <c r="A46" s="148"/>
      <c r="B46" s="144"/>
      <c r="C46" s="148"/>
      <c r="D46" s="144"/>
      <c r="E46" s="148"/>
      <c r="F46" s="144"/>
      <c r="G46" s="148"/>
      <c r="H46" s="144"/>
      <c r="I46" s="148"/>
      <c r="J46" s="68">
        <v>1</v>
      </c>
      <c r="K46" s="34">
        <v>64</v>
      </c>
      <c r="L46" s="36" t="s">
        <v>107</v>
      </c>
      <c r="M46" s="78">
        <v>0</v>
      </c>
      <c r="N46" s="148"/>
      <c r="O46" s="144"/>
      <c r="P46" s="148"/>
      <c r="Q46" s="81" t="s">
        <v>108</v>
      </c>
      <c r="R46" s="119">
        <v>1</v>
      </c>
      <c r="S46" s="34" t="s">
        <v>306</v>
      </c>
      <c r="T46" s="168"/>
      <c r="U46" s="137"/>
      <c r="V46" s="137"/>
      <c r="W46" s="134"/>
      <c r="X46" s="2"/>
      <c r="Y46" s="2"/>
      <c r="Z46" s="2"/>
    </row>
    <row r="47" spans="1:26" ht="61.5" customHeight="1" x14ac:dyDescent="0.2">
      <c r="A47" s="148"/>
      <c r="B47" s="144"/>
      <c r="C47" s="148"/>
      <c r="D47" s="144"/>
      <c r="E47" s="148"/>
      <c r="F47" s="144"/>
      <c r="G47" s="148"/>
      <c r="H47" s="144"/>
      <c r="I47" s="148"/>
      <c r="J47" s="68">
        <v>1</v>
      </c>
      <c r="K47" s="34">
        <v>65</v>
      </c>
      <c r="L47" s="36" t="s">
        <v>109</v>
      </c>
      <c r="M47" s="78">
        <v>0</v>
      </c>
      <c r="N47" s="148"/>
      <c r="O47" s="144"/>
      <c r="P47" s="148"/>
      <c r="Q47" s="81" t="s">
        <v>110</v>
      </c>
      <c r="R47" s="117">
        <v>0</v>
      </c>
      <c r="S47" s="32" t="s">
        <v>306</v>
      </c>
      <c r="T47" s="168"/>
      <c r="U47" s="137"/>
      <c r="V47" s="137"/>
      <c r="W47" s="134"/>
      <c r="X47" s="2"/>
      <c r="Y47" s="2"/>
      <c r="Z47" s="2"/>
    </row>
    <row r="48" spans="1:26" ht="61.5" customHeight="1" x14ac:dyDescent="0.2">
      <c r="A48" s="148"/>
      <c r="B48" s="144"/>
      <c r="C48" s="148"/>
      <c r="D48" s="144"/>
      <c r="E48" s="148"/>
      <c r="F48" s="144"/>
      <c r="G48" s="148"/>
      <c r="H48" s="144"/>
      <c r="I48" s="148"/>
      <c r="J48" s="68">
        <v>1</v>
      </c>
      <c r="K48" s="34">
        <v>66</v>
      </c>
      <c r="L48" s="36" t="s">
        <v>111</v>
      </c>
      <c r="M48" s="78">
        <v>0</v>
      </c>
      <c r="N48" s="148"/>
      <c r="O48" s="144"/>
      <c r="P48" s="148"/>
      <c r="Q48" s="81" t="s">
        <v>112</v>
      </c>
      <c r="R48" s="117">
        <v>0</v>
      </c>
      <c r="S48" s="32">
        <v>0.1</v>
      </c>
      <c r="T48" s="168"/>
      <c r="U48" s="137"/>
      <c r="V48" s="137"/>
      <c r="W48" s="134"/>
      <c r="X48" s="2"/>
      <c r="Y48" s="2"/>
      <c r="Z48" s="2"/>
    </row>
    <row r="49" spans="1:26" ht="78.75" customHeight="1" x14ac:dyDescent="0.2">
      <c r="A49" s="148"/>
      <c r="B49" s="144"/>
      <c r="C49" s="148"/>
      <c r="D49" s="144"/>
      <c r="E49" s="148"/>
      <c r="F49" s="144"/>
      <c r="G49" s="148"/>
      <c r="H49" s="144"/>
      <c r="I49" s="148"/>
      <c r="J49" s="68">
        <v>1</v>
      </c>
      <c r="K49" s="34">
        <v>67</v>
      </c>
      <c r="L49" s="36" t="s">
        <v>113</v>
      </c>
      <c r="M49" s="78">
        <v>0</v>
      </c>
      <c r="N49" s="148"/>
      <c r="O49" s="144"/>
      <c r="P49" s="148"/>
      <c r="Q49" s="81" t="s">
        <v>114</v>
      </c>
      <c r="R49" s="117">
        <v>0</v>
      </c>
      <c r="S49" s="32" t="s">
        <v>306</v>
      </c>
      <c r="T49" s="168"/>
      <c r="U49" s="137"/>
      <c r="V49" s="137"/>
      <c r="W49" s="134"/>
      <c r="X49" s="2"/>
      <c r="Y49" s="2"/>
      <c r="Z49" s="2"/>
    </row>
    <row r="50" spans="1:26" ht="105" customHeight="1" thickBot="1" x14ac:dyDescent="0.25">
      <c r="A50" s="148"/>
      <c r="B50" s="144"/>
      <c r="C50" s="148"/>
      <c r="D50" s="158"/>
      <c r="E50" s="147"/>
      <c r="F50" s="158"/>
      <c r="G50" s="147"/>
      <c r="H50" s="158"/>
      <c r="I50" s="147"/>
      <c r="J50" s="69">
        <v>1</v>
      </c>
      <c r="K50" s="41">
        <v>68</v>
      </c>
      <c r="L50" s="42" t="s">
        <v>115</v>
      </c>
      <c r="M50" s="79">
        <v>0</v>
      </c>
      <c r="N50" s="147"/>
      <c r="O50" s="158"/>
      <c r="P50" s="147"/>
      <c r="Q50" s="83" t="s">
        <v>116</v>
      </c>
      <c r="R50" s="120">
        <v>0</v>
      </c>
      <c r="S50" s="41" t="s">
        <v>306</v>
      </c>
      <c r="T50" s="150"/>
      <c r="U50" s="138"/>
      <c r="V50" s="138"/>
      <c r="W50" s="135"/>
      <c r="X50" s="2"/>
      <c r="Y50" s="2"/>
      <c r="Z50" s="2"/>
    </row>
    <row r="51" spans="1:26" ht="51.75" customHeight="1" x14ac:dyDescent="0.2">
      <c r="A51" s="148"/>
      <c r="B51" s="144"/>
      <c r="C51" s="148"/>
      <c r="D51" s="200">
        <v>18</v>
      </c>
      <c r="E51" s="160" t="s">
        <v>117</v>
      </c>
      <c r="F51" s="202">
        <v>21</v>
      </c>
      <c r="G51" s="146" t="s">
        <v>118</v>
      </c>
      <c r="H51" s="200">
        <v>27</v>
      </c>
      <c r="I51" s="161" t="s">
        <v>119</v>
      </c>
      <c r="J51" s="48">
        <v>15</v>
      </c>
      <c r="K51" s="38">
        <v>81</v>
      </c>
      <c r="L51" s="39" t="s">
        <v>120</v>
      </c>
      <c r="M51" s="77">
        <v>13</v>
      </c>
      <c r="N51" s="172" t="s">
        <v>286</v>
      </c>
      <c r="O51" s="164" t="s">
        <v>121</v>
      </c>
      <c r="P51" s="146" t="s">
        <v>122</v>
      </c>
      <c r="Q51" s="80" t="s">
        <v>123</v>
      </c>
      <c r="R51" s="118">
        <v>26</v>
      </c>
      <c r="S51" s="38">
        <v>15</v>
      </c>
      <c r="T51" s="149" t="s">
        <v>314</v>
      </c>
      <c r="U51" s="139" t="s">
        <v>329</v>
      </c>
      <c r="V51" s="136">
        <f>50000000+100000000</f>
        <v>150000000</v>
      </c>
      <c r="W51" s="133" t="s">
        <v>324</v>
      </c>
      <c r="X51" s="2"/>
      <c r="Y51" s="2"/>
      <c r="Z51" s="2"/>
    </row>
    <row r="52" spans="1:26" ht="34.5" customHeight="1" x14ac:dyDescent="0.2">
      <c r="A52" s="148"/>
      <c r="B52" s="144"/>
      <c r="C52" s="148"/>
      <c r="D52" s="144"/>
      <c r="E52" s="148"/>
      <c r="F52" s="144"/>
      <c r="G52" s="148"/>
      <c r="H52" s="144"/>
      <c r="I52" s="148"/>
      <c r="J52" s="206">
        <v>18</v>
      </c>
      <c r="K52" s="208">
        <v>82</v>
      </c>
      <c r="L52" s="208" t="s">
        <v>124</v>
      </c>
      <c r="M52" s="226">
        <v>16</v>
      </c>
      <c r="N52" s="148"/>
      <c r="O52" s="144"/>
      <c r="P52" s="148"/>
      <c r="Q52" s="81" t="s">
        <v>125</v>
      </c>
      <c r="R52" s="119">
        <v>26</v>
      </c>
      <c r="S52" s="34">
        <v>15</v>
      </c>
      <c r="T52" s="168"/>
      <c r="U52" s="137"/>
      <c r="V52" s="137"/>
      <c r="W52" s="134"/>
      <c r="X52" s="2"/>
      <c r="Y52" s="2"/>
      <c r="Z52" s="2"/>
    </row>
    <row r="53" spans="1:26" ht="33" customHeight="1" x14ac:dyDescent="0.2">
      <c r="A53" s="148"/>
      <c r="B53" s="144"/>
      <c r="C53" s="148"/>
      <c r="D53" s="144"/>
      <c r="E53" s="148"/>
      <c r="F53" s="144"/>
      <c r="G53" s="148"/>
      <c r="H53" s="144"/>
      <c r="I53" s="148"/>
      <c r="J53" s="203"/>
      <c r="K53" s="157"/>
      <c r="L53" s="157"/>
      <c r="M53" s="221"/>
      <c r="N53" s="148"/>
      <c r="O53" s="144"/>
      <c r="P53" s="148"/>
      <c r="Q53" s="81" t="s">
        <v>126</v>
      </c>
      <c r="R53" s="130">
        <v>11</v>
      </c>
      <c r="S53" s="33">
        <v>7</v>
      </c>
      <c r="T53" s="168"/>
      <c r="U53" s="137"/>
      <c r="V53" s="137"/>
      <c r="W53" s="134"/>
      <c r="X53" s="2"/>
      <c r="Y53" s="2"/>
      <c r="Z53" s="2"/>
    </row>
    <row r="54" spans="1:26" ht="68.25" customHeight="1" thickBot="1" x14ac:dyDescent="0.25">
      <c r="A54" s="148"/>
      <c r="B54" s="144"/>
      <c r="C54" s="148"/>
      <c r="D54" s="144"/>
      <c r="E54" s="148"/>
      <c r="F54" s="144"/>
      <c r="G54" s="148"/>
      <c r="H54" s="144"/>
      <c r="I54" s="148"/>
      <c r="J54" s="49">
        <v>1</v>
      </c>
      <c r="K54" s="41">
        <v>83</v>
      </c>
      <c r="L54" s="42" t="s">
        <v>127</v>
      </c>
      <c r="M54" s="88">
        <v>0.15</v>
      </c>
      <c r="N54" s="147"/>
      <c r="O54" s="158"/>
      <c r="P54" s="147"/>
      <c r="Q54" s="89" t="s">
        <v>128</v>
      </c>
      <c r="R54" s="128">
        <v>0.24</v>
      </c>
      <c r="S54" s="47">
        <v>0.04</v>
      </c>
      <c r="T54" s="150"/>
      <c r="U54" s="138"/>
      <c r="V54" s="138"/>
      <c r="W54" s="135"/>
      <c r="X54" s="2"/>
      <c r="Y54" s="2"/>
      <c r="Z54" s="2"/>
    </row>
    <row r="55" spans="1:26" ht="100.5" customHeight="1" thickBot="1" x14ac:dyDescent="0.25">
      <c r="A55" s="148"/>
      <c r="B55" s="144"/>
      <c r="C55" s="148"/>
      <c r="D55" s="144"/>
      <c r="E55" s="148"/>
      <c r="F55" s="144"/>
      <c r="G55" s="148"/>
      <c r="H55" s="144"/>
      <c r="I55" s="147"/>
      <c r="J55" s="54">
        <v>1</v>
      </c>
      <c r="K55" s="55">
        <v>84</v>
      </c>
      <c r="L55" s="56" t="s">
        <v>129</v>
      </c>
      <c r="M55" s="90">
        <v>1</v>
      </c>
      <c r="N55" s="91" t="s">
        <v>287</v>
      </c>
      <c r="O55" s="92" t="s">
        <v>130</v>
      </c>
      <c r="P55" s="94" t="s">
        <v>131</v>
      </c>
      <c r="Q55" s="93" t="s">
        <v>132</v>
      </c>
      <c r="R55" s="129">
        <v>1</v>
      </c>
      <c r="S55" s="55" t="s">
        <v>306</v>
      </c>
      <c r="T55" s="129" t="s">
        <v>347</v>
      </c>
      <c r="U55" s="55" t="s">
        <v>327</v>
      </c>
      <c r="V55" s="57">
        <v>18000000</v>
      </c>
      <c r="W55" s="114" t="s">
        <v>324</v>
      </c>
      <c r="X55" s="2"/>
      <c r="Y55" s="2"/>
      <c r="Z55" s="2"/>
    </row>
    <row r="56" spans="1:26" ht="66.75" customHeight="1" x14ac:dyDescent="0.2">
      <c r="A56" s="148"/>
      <c r="B56" s="144"/>
      <c r="C56" s="148"/>
      <c r="D56" s="144"/>
      <c r="E56" s="148"/>
      <c r="F56" s="144"/>
      <c r="G56" s="148"/>
      <c r="H56" s="164">
        <v>28</v>
      </c>
      <c r="I56" s="160" t="s">
        <v>133</v>
      </c>
      <c r="J56" s="214">
        <v>60</v>
      </c>
      <c r="K56" s="139">
        <v>85</v>
      </c>
      <c r="L56" s="139" t="s">
        <v>134</v>
      </c>
      <c r="M56" s="213">
        <v>15</v>
      </c>
      <c r="N56" s="172" t="s">
        <v>288</v>
      </c>
      <c r="O56" s="164" t="s">
        <v>135</v>
      </c>
      <c r="P56" s="146" t="s">
        <v>136</v>
      </c>
      <c r="Q56" s="80" t="s">
        <v>137</v>
      </c>
      <c r="R56" s="131">
        <v>45</v>
      </c>
      <c r="S56" s="40">
        <v>45</v>
      </c>
      <c r="T56" s="149" t="s">
        <v>348</v>
      </c>
      <c r="U56" s="139" t="s">
        <v>330</v>
      </c>
      <c r="V56" s="136">
        <f>15000000+23786513</f>
        <v>38786513</v>
      </c>
      <c r="W56" s="133" t="s">
        <v>323</v>
      </c>
      <c r="X56" s="2"/>
      <c r="Y56" s="2"/>
      <c r="Z56" s="2"/>
    </row>
    <row r="57" spans="1:26" ht="68.25" customHeight="1" thickBot="1" x14ac:dyDescent="0.25">
      <c r="A57" s="148"/>
      <c r="B57" s="144"/>
      <c r="C57" s="148"/>
      <c r="D57" s="145"/>
      <c r="E57" s="147"/>
      <c r="F57" s="145"/>
      <c r="G57" s="147"/>
      <c r="H57" s="158"/>
      <c r="I57" s="147"/>
      <c r="J57" s="216"/>
      <c r="K57" s="138"/>
      <c r="L57" s="138"/>
      <c r="M57" s="171"/>
      <c r="N57" s="147"/>
      <c r="O57" s="158"/>
      <c r="P57" s="147"/>
      <c r="Q57" s="83" t="s">
        <v>138</v>
      </c>
      <c r="R57" s="120">
        <v>45</v>
      </c>
      <c r="S57" s="41">
        <v>45</v>
      </c>
      <c r="T57" s="150"/>
      <c r="U57" s="138"/>
      <c r="V57" s="138"/>
      <c r="W57" s="135"/>
      <c r="X57" s="2"/>
      <c r="Y57" s="2"/>
      <c r="Z57" s="2"/>
    </row>
    <row r="58" spans="1:26" ht="140.25" customHeight="1" x14ac:dyDescent="0.2">
      <c r="A58" s="148"/>
      <c r="B58" s="144"/>
      <c r="C58" s="148"/>
      <c r="D58" s="159">
        <v>19</v>
      </c>
      <c r="E58" s="160" t="s">
        <v>139</v>
      </c>
      <c r="F58" s="143">
        <v>22</v>
      </c>
      <c r="G58" s="146" t="s">
        <v>140</v>
      </c>
      <c r="H58" s="200">
        <v>29</v>
      </c>
      <c r="I58" s="160" t="s">
        <v>141</v>
      </c>
      <c r="J58" s="58">
        <v>1</v>
      </c>
      <c r="K58" s="38">
        <v>86</v>
      </c>
      <c r="L58" s="39" t="s">
        <v>142</v>
      </c>
      <c r="M58" s="85">
        <v>1</v>
      </c>
      <c r="N58" s="172" t="s">
        <v>290</v>
      </c>
      <c r="O58" s="164" t="s">
        <v>143</v>
      </c>
      <c r="P58" s="146" t="s">
        <v>144</v>
      </c>
      <c r="Q58" s="84" t="s">
        <v>145</v>
      </c>
      <c r="R58" s="121">
        <v>0.05</v>
      </c>
      <c r="S58" s="45">
        <v>0.08</v>
      </c>
      <c r="T58" s="149" t="s">
        <v>315</v>
      </c>
      <c r="U58" s="139" t="s">
        <v>327</v>
      </c>
      <c r="V58" s="136">
        <v>18000000</v>
      </c>
      <c r="W58" s="133" t="s">
        <v>324</v>
      </c>
      <c r="X58" s="2"/>
      <c r="Y58" s="2"/>
      <c r="Z58" s="2"/>
    </row>
    <row r="59" spans="1:26" ht="50.25" customHeight="1" x14ac:dyDescent="0.2">
      <c r="A59" s="148"/>
      <c r="B59" s="144"/>
      <c r="C59" s="148"/>
      <c r="D59" s="144"/>
      <c r="E59" s="148"/>
      <c r="F59" s="144"/>
      <c r="G59" s="148"/>
      <c r="H59" s="144"/>
      <c r="I59" s="148"/>
      <c r="J59" s="59">
        <v>1</v>
      </c>
      <c r="K59" s="34">
        <v>87</v>
      </c>
      <c r="L59" s="36" t="s">
        <v>146</v>
      </c>
      <c r="M59" s="86">
        <v>1</v>
      </c>
      <c r="N59" s="148"/>
      <c r="O59" s="144"/>
      <c r="P59" s="148"/>
      <c r="Q59" s="82" t="s">
        <v>147</v>
      </c>
      <c r="R59" s="117">
        <v>1</v>
      </c>
      <c r="S59" s="32">
        <v>1</v>
      </c>
      <c r="T59" s="168"/>
      <c r="U59" s="137"/>
      <c r="V59" s="137"/>
      <c r="W59" s="134"/>
      <c r="X59" s="2"/>
      <c r="Y59" s="2"/>
      <c r="Z59" s="2"/>
    </row>
    <row r="60" spans="1:26" ht="50.25" customHeight="1" thickBot="1" x14ac:dyDescent="0.25">
      <c r="A60" s="148"/>
      <c r="B60" s="144"/>
      <c r="C60" s="148"/>
      <c r="D60" s="144"/>
      <c r="E60" s="148"/>
      <c r="F60" s="144"/>
      <c r="G60" s="148"/>
      <c r="H60" s="144"/>
      <c r="I60" s="148"/>
      <c r="J60" s="49">
        <v>1</v>
      </c>
      <c r="K60" s="41">
        <v>88</v>
      </c>
      <c r="L60" s="42" t="s">
        <v>148</v>
      </c>
      <c r="M60" s="88">
        <v>1</v>
      </c>
      <c r="N60" s="147"/>
      <c r="O60" s="158"/>
      <c r="P60" s="147"/>
      <c r="Q60" s="83" t="s">
        <v>149</v>
      </c>
      <c r="R60" s="132">
        <v>6</v>
      </c>
      <c r="S60" s="43">
        <v>5</v>
      </c>
      <c r="T60" s="150"/>
      <c r="U60" s="138"/>
      <c r="V60" s="138"/>
      <c r="W60" s="135"/>
      <c r="X60" s="2"/>
      <c r="Y60" s="2"/>
      <c r="Z60" s="2"/>
    </row>
    <row r="61" spans="1:26" ht="58.5" customHeight="1" x14ac:dyDescent="0.2">
      <c r="A61" s="148"/>
      <c r="B61" s="144"/>
      <c r="C61" s="148"/>
      <c r="D61" s="144"/>
      <c r="E61" s="148"/>
      <c r="F61" s="144"/>
      <c r="G61" s="148"/>
      <c r="H61" s="144"/>
      <c r="I61" s="148"/>
      <c r="J61" s="222">
        <v>1</v>
      </c>
      <c r="K61" s="139">
        <v>89</v>
      </c>
      <c r="L61" s="139" t="s">
        <v>150</v>
      </c>
      <c r="M61" s="213">
        <v>1</v>
      </c>
      <c r="N61" s="172" t="s">
        <v>289</v>
      </c>
      <c r="O61" s="164" t="s">
        <v>151</v>
      </c>
      <c r="P61" s="146" t="s">
        <v>152</v>
      </c>
      <c r="Q61" s="80" t="s">
        <v>153</v>
      </c>
      <c r="R61" s="121">
        <v>0.2</v>
      </c>
      <c r="S61" s="45">
        <v>0.25</v>
      </c>
      <c r="T61" s="149" t="s">
        <v>316</v>
      </c>
      <c r="U61" s="139" t="s">
        <v>327</v>
      </c>
      <c r="V61" s="136">
        <v>18000000</v>
      </c>
      <c r="W61" s="133" t="s">
        <v>324</v>
      </c>
      <c r="X61" s="2"/>
      <c r="Y61" s="2"/>
      <c r="Z61" s="2"/>
    </row>
    <row r="62" spans="1:26" ht="63" customHeight="1" thickBot="1" x14ac:dyDescent="0.25">
      <c r="A62" s="148"/>
      <c r="B62" s="144"/>
      <c r="C62" s="148"/>
      <c r="D62" s="144"/>
      <c r="E62" s="148"/>
      <c r="F62" s="144"/>
      <c r="G62" s="148"/>
      <c r="H62" s="145"/>
      <c r="I62" s="147"/>
      <c r="J62" s="199"/>
      <c r="K62" s="138"/>
      <c r="L62" s="138"/>
      <c r="M62" s="171"/>
      <c r="N62" s="147"/>
      <c r="O62" s="158"/>
      <c r="P62" s="147"/>
      <c r="Q62" s="83" t="s">
        <v>154</v>
      </c>
      <c r="R62" s="128">
        <v>0.15</v>
      </c>
      <c r="S62" s="47" t="s">
        <v>306</v>
      </c>
      <c r="T62" s="150"/>
      <c r="U62" s="138"/>
      <c r="V62" s="138"/>
      <c r="W62" s="135"/>
      <c r="X62" s="2"/>
      <c r="Y62" s="2"/>
      <c r="Z62" s="2"/>
    </row>
    <row r="63" spans="1:26" ht="64.5" customHeight="1" x14ac:dyDescent="0.2">
      <c r="A63" s="148"/>
      <c r="B63" s="144"/>
      <c r="C63" s="148"/>
      <c r="D63" s="144"/>
      <c r="E63" s="148"/>
      <c r="F63" s="144"/>
      <c r="G63" s="148"/>
      <c r="H63" s="159">
        <v>30</v>
      </c>
      <c r="I63" s="161" t="s">
        <v>155</v>
      </c>
      <c r="J63" s="197">
        <v>1</v>
      </c>
      <c r="K63" s="139">
        <v>90</v>
      </c>
      <c r="L63" s="139" t="s">
        <v>156</v>
      </c>
      <c r="M63" s="213">
        <v>0.3</v>
      </c>
      <c r="N63" s="172" t="s">
        <v>291</v>
      </c>
      <c r="O63" s="164" t="s">
        <v>157</v>
      </c>
      <c r="P63" s="146" t="s">
        <v>158</v>
      </c>
      <c r="Q63" s="80" t="s">
        <v>159</v>
      </c>
      <c r="R63" s="118">
        <v>100</v>
      </c>
      <c r="S63" s="38">
        <v>200</v>
      </c>
      <c r="T63" s="149" t="s">
        <v>331</v>
      </c>
      <c r="U63" s="139" t="s">
        <v>332</v>
      </c>
      <c r="V63" s="136">
        <v>18000000</v>
      </c>
      <c r="W63" s="133" t="s">
        <v>324</v>
      </c>
      <c r="X63" s="2"/>
      <c r="Y63" s="2"/>
      <c r="Z63" s="2"/>
    </row>
    <row r="64" spans="1:26" ht="64.5" customHeight="1" x14ac:dyDescent="0.2">
      <c r="A64" s="148"/>
      <c r="B64" s="144"/>
      <c r="C64" s="148"/>
      <c r="D64" s="144"/>
      <c r="E64" s="148"/>
      <c r="F64" s="144"/>
      <c r="G64" s="148"/>
      <c r="H64" s="144"/>
      <c r="I64" s="148"/>
      <c r="J64" s="198"/>
      <c r="K64" s="137"/>
      <c r="L64" s="137"/>
      <c r="M64" s="170"/>
      <c r="N64" s="148"/>
      <c r="O64" s="144"/>
      <c r="P64" s="148"/>
      <c r="Q64" s="81" t="s">
        <v>160</v>
      </c>
      <c r="R64" s="117">
        <v>0</v>
      </c>
      <c r="S64" s="32" t="s">
        <v>306</v>
      </c>
      <c r="T64" s="168"/>
      <c r="U64" s="137"/>
      <c r="V64" s="137"/>
      <c r="W64" s="134"/>
      <c r="X64" s="2"/>
      <c r="Y64" s="2"/>
      <c r="Z64" s="2"/>
    </row>
    <row r="65" spans="1:26" ht="64.5" customHeight="1" x14ac:dyDescent="0.2">
      <c r="A65" s="148"/>
      <c r="B65" s="144"/>
      <c r="C65" s="148"/>
      <c r="D65" s="144"/>
      <c r="E65" s="148"/>
      <c r="F65" s="144"/>
      <c r="G65" s="148"/>
      <c r="H65" s="144"/>
      <c r="I65" s="148"/>
      <c r="J65" s="198"/>
      <c r="K65" s="137"/>
      <c r="L65" s="137"/>
      <c r="M65" s="170"/>
      <c r="N65" s="148"/>
      <c r="O65" s="144"/>
      <c r="P65" s="148"/>
      <c r="Q65" s="81" t="s">
        <v>161</v>
      </c>
      <c r="R65" s="119">
        <v>0</v>
      </c>
      <c r="S65" s="34" t="s">
        <v>306</v>
      </c>
      <c r="T65" s="168"/>
      <c r="U65" s="137"/>
      <c r="V65" s="137"/>
      <c r="W65" s="134"/>
      <c r="X65" s="2"/>
      <c r="Y65" s="2"/>
      <c r="Z65" s="2"/>
    </row>
    <row r="66" spans="1:26" ht="64.5" customHeight="1" thickBot="1" x14ac:dyDescent="0.25">
      <c r="A66" s="148"/>
      <c r="B66" s="144"/>
      <c r="C66" s="148"/>
      <c r="D66" s="144"/>
      <c r="E66" s="148"/>
      <c r="F66" s="144"/>
      <c r="G66" s="148"/>
      <c r="H66" s="144"/>
      <c r="I66" s="148"/>
      <c r="J66" s="199"/>
      <c r="K66" s="138"/>
      <c r="L66" s="138"/>
      <c r="M66" s="171"/>
      <c r="N66" s="147"/>
      <c r="O66" s="158"/>
      <c r="P66" s="147"/>
      <c r="Q66" s="95" t="s">
        <v>162</v>
      </c>
      <c r="R66" s="128">
        <v>1</v>
      </c>
      <c r="S66" s="47">
        <v>1</v>
      </c>
      <c r="T66" s="150"/>
      <c r="U66" s="138"/>
      <c r="V66" s="138"/>
      <c r="W66" s="135"/>
      <c r="X66" s="2"/>
      <c r="Y66" s="2"/>
      <c r="Z66" s="2"/>
    </row>
    <row r="67" spans="1:26" ht="52.5" customHeight="1" x14ac:dyDescent="0.2">
      <c r="A67" s="148"/>
      <c r="B67" s="144"/>
      <c r="C67" s="148"/>
      <c r="D67" s="144"/>
      <c r="E67" s="148"/>
      <c r="F67" s="144"/>
      <c r="G67" s="148"/>
      <c r="H67" s="144"/>
      <c r="I67" s="148"/>
      <c r="J67" s="197">
        <v>1</v>
      </c>
      <c r="K67" s="139">
        <v>91</v>
      </c>
      <c r="L67" s="139" t="s">
        <v>163</v>
      </c>
      <c r="M67" s="213">
        <v>1</v>
      </c>
      <c r="N67" s="172" t="s">
        <v>292</v>
      </c>
      <c r="O67" s="164" t="s">
        <v>164</v>
      </c>
      <c r="P67" s="146" t="s">
        <v>165</v>
      </c>
      <c r="Q67" s="80" t="s">
        <v>166</v>
      </c>
      <c r="R67" s="118">
        <v>39</v>
      </c>
      <c r="S67" s="38">
        <v>20</v>
      </c>
      <c r="T67" s="149" t="s">
        <v>333</v>
      </c>
      <c r="U67" s="139" t="s">
        <v>334</v>
      </c>
      <c r="V67" s="136">
        <f>50000000+50000000</f>
        <v>100000000</v>
      </c>
      <c r="W67" s="133" t="s">
        <v>324</v>
      </c>
      <c r="X67" s="2"/>
      <c r="Y67" s="2"/>
      <c r="Z67" s="2"/>
    </row>
    <row r="68" spans="1:26" ht="52.5" customHeight="1" x14ac:dyDescent="0.2">
      <c r="A68" s="148"/>
      <c r="B68" s="144"/>
      <c r="C68" s="148"/>
      <c r="D68" s="144"/>
      <c r="E68" s="148"/>
      <c r="F68" s="144"/>
      <c r="G68" s="148"/>
      <c r="H68" s="144"/>
      <c r="I68" s="148"/>
      <c r="J68" s="198"/>
      <c r="K68" s="137"/>
      <c r="L68" s="137"/>
      <c r="M68" s="170"/>
      <c r="N68" s="148"/>
      <c r="O68" s="144"/>
      <c r="P68" s="148"/>
      <c r="Q68" s="81" t="s">
        <v>167</v>
      </c>
      <c r="R68" s="119">
        <v>75</v>
      </c>
      <c r="S68" s="34">
        <v>35</v>
      </c>
      <c r="T68" s="168"/>
      <c r="U68" s="137"/>
      <c r="V68" s="137"/>
      <c r="W68" s="134"/>
      <c r="X68" s="2"/>
      <c r="Y68" s="2"/>
      <c r="Z68" s="2"/>
    </row>
    <row r="69" spans="1:26" ht="52.5" customHeight="1" x14ac:dyDescent="0.2">
      <c r="A69" s="148"/>
      <c r="B69" s="144"/>
      <c r="C69" s="148"/>
      <c r="D69" s="144"/>
      <c r="E69" s="148"/>
      <c r="F69" s="144"/>
      <c r="G69" s="148"/>
      <c r="H69" s="144"/>
      <c r="I69" s="148"/>
      <c r="J69" s="198"/>
      <c r="K69" s="137"/>
      <c r="L69" s="137"/>
      <c r="M69" s="170"/>
      <c r="N69" s="148"/>
      <c r="O69" s="144"/>
      <c r="P69" s="148"/>
      <c r="Q69" s="81" t="s">
        <v>168</v>
      </c>
      <c r="R69" s="119">
        <v>1514</v>
      </c>
      <c r="S69" s="34">
        <v>400</v>
      </c>
      <c r="T69" s="168"/>
      <c r="U69" s="137"/>
      <c r="V69" s="137"/>
      <c r="W69" s="134"/>
      <c r="X69" s="2"/>
      <c r="Y69" s="2"/>
      <c r="Z69" s="2"/>
    </row>
    <row r="70" spans="1:26" ht="52.5" customHeight="1" thickBot="1" x14ac:dyDescent="0.25">
      <c r="A70" s="148"/>
      <c r="B70" s="144"/>
      <c r="C70" s="148"/>
      <c r="D70" s="144"/>
      <c r="E70" s="148"/>
      <c r="F70" s="144"/>
      <c r="G70" s="148"/>
      <c r="H70" s="144"/>
      <c r="I70" s="148"/>
      <c r="J70" s="199"/>
      <c r="K70" s="138"/>
      <c r="L70" s="138"/>
      <c r="M70" s="171"/>
      <c r="N70" s="147"/>
      <c r="O70" s="158"/>
      <c r="P70" s="147"/>
      <c r="Q70" s="83" t="s">
        <v>169</v>
      </c>
      <c r="R70" s="120">
        <v>16</v>
      </c>
      <c r="S70" s="41">
        <v>10</v>
      </c>
      <c r="T70" s="150"/>
      <c r="U70" s="138"/>
      <c r="V70" s="138"/>
      <c r="W70" s="135"/>
      <c r="X70" s="2"/>
      <c r="Y70" s="2"/>
      <c r="Z70" s="2"/>
    </row>
    <row r="71" spans="1:26" ht="100.5" customHeight="1" thickBot="1" x14ac:dyDescent="0.25">
      <c r="A71" s="148"/>
      <c r="B71" s="144"/>
      <c r="C71" s="148"/>
      <c r="D71" s="144"/>
      <c r="E71" s="148"/>
      <c r="F71" s="144"/>
      <c r="G71" s="148"/>
      <c r="H71" s="144"/>
      <c r="I71" s="147"/>
      <c r="J71" s="54">
        <v>2</v>
      </c>
      <c r="K71" s="55">
        <v>92</v>
      </c>
      <c r="L71" s="56" t="s">
        <v>170</v>
      </c>
      <c r="M71" s="90">
        <v>1</v>
      </c>
      <c r="N71" s="91" t="s">
        <v>293</v>
      </c>
      <c r="O71" s="92" t="s">
        <v>171</v>
      </c>
      <c r="P71" s="96" t="s">
        <v>172</v>
      </c>
      <c r="Q71" s="93" t="s">
        <v>173</v>
      </c>
      <c r="R71" s="129">
        <v>1</v>
      </c>
      <c r="S71" s="55">
        <v>1</v>
      </c>
      <c r="T71" s="129" t="s">
        <v>349</v>
      </c>
      <c r="U71" s="55" t="s">
        <v>335</v>
      </c>
      <c r="V71" s="61">
        <v>18000000</v>
      </c>
      <c r="W71" s="114" t="s">
        <v>324</v>
      </c>
      <c r="X71" s="2"/>
      <c r="Y71" s="2"/>
      <c r="Z71" s="2"/>
    </row>
    <row r="72" spans="1:26" ht="138.75" customHeight="1" x14ac:dyDescent="0.2">
      <c r="A72" s="148"/>
      <c r="B72" s="144"/>
      <c r="C72" s="148"/>
      <c r="D72" s="144"/>
      <c r="E72" s="148"/>
      <c r="F72" s="144"/>
      <c r="G72" s="148"/>
      <c r="H72" s="164">
        <v>31</v>
      </c>
      <c r="I72" s="160" t="s">
        <v>174</v>
      </c>
      <c r="J72" s="218">
        <v>1</v>
      </c>
      <c r="K72" s="139">
        <v>93</v>
      </c>
      <c r="L72" s="139" t="s">
        <v>175</v>
      </c>
      <c r="M72" s="169">
        <v>1</v>
      </c>
      <c r="N72" s="172" t="s">
        <v>294</v>
      </c>
      <c r="O72" s="164" t="s">
        <v>176</v>
      </c>
      <c r="P72" s="146" t="s">
        <v>177</v>
      </c>
      <c r="Q72" s="80" t="s">
        <v>275</v>
      </c>
      <c r="R72" s="118">
        <v>2</v>
      </c>
      <c r="S72" s="38" t="s">
        <v>306</v>
      </c>
      <c r="T72" s="149" t="s">
        <v>317</v>
      </c>
      <c r="U72" s="139" t="s">
        <v>327</v>
      </c>
      <c r="V72" s="136">
        <v>956155007</v>
      </c>
      <c r="W72" s="133" t="s">
        <v>324</v>
      </c>
      <c r="X72" s="2"/>
      <c r="Y72" s="2"/>
      <c r="Z72" s="2"/>
    </row>
    <row r="73" spans="1:26" ht="39" customHeight="1" x14ac:dyDescent="0.2">
      <c r="A73" s="148"/>
      <c r="B73" s="144"/>
      <c r="C73" s="148"/>
      <c r="D73" s="144"/>
      <c r="E73" s="148"/>
      <c r="F73" s="144"/>
      <c r="G73" s="148"/>
      <c r="H73" s="144"/>
      <c r="I73" s="148"/>
      <c r="J73" s="215"/>
      <c r="K73" s="137"/>
      <c r="L73" s="137"/>
      <c r="M73" s="170"/>
      <c r="N73" s="148"/>
      <c r="O73" s="144"/>
      <c r="P73" s="148"/>
      <c r="Q73" s="81" t="s">
        <v>178</v>
      </c>
      <c r="R73" s="119">
        <v>2</v>
      </c>
      <c r="S73" s="34">
        <v>2</v>
      </c>
      <c r="T73" s="168"/>
      <c r="U73" s="137"/>
      <c r="V73" s="137"/>
      <c r="W73" s="134"/>
      <c r="X73" s="2"/>
      <c r="Y73" s="2"/>
      <c r="Z73" s="2"/>
    </row>
    <row r="74" spans="1:26" ht="41.25" customHeight="1" x14ac:dyDescent="0.2">
      <c r="A74" s="148"/>
      <c r="B74" s="144"/>
      <c r="C74" s="148"/>
      <c r="D74" s="144"/>
      <c r="E74" s="148"/>
      <c r="F74" s="144"/>
      <c r="G74" s="148"/>
      <c r="H74" s="144"/>
      <c r="I74" s="148"/>
      <c r="J74" s="215"/>
      <c r="K74" s="137"/>
      <c r="L74" s="137"/>
      <c r="M74" s="170"/>
      <c r="N74" s="148"/>
      <c r="O74" s="144"/>
      <c r="P74" s="148"/>
      <c r="Q74" s="81" t="s">
        <v>179</v>
      </c>
      <c r="R74" s="119">
        <v>0</v>
      </c>
      <c r="S74" s="34" t="s">
        <v>306</v>
      </c>
      <c r="T74" s="168"/>
      <c r="U74" s="137"/>
      <c r="V74" s="137"/>
      <c r="W74" s="134"/>
      <c r="X74" s="2"/>
      <c r="Y74" s="2"/>
      <c r="Z74" s="2"/>
    </row>
    <row r="75" spans="1:26" ht="51" customHeight="1" thickBot="1" x14ac:dyDescent="0.25">
      <c r="A75" s="148"/>
      <c r="B75" s="144"/>
      <c r="C75" s="148"/>
      <c r="D75" s="144"/>
      <c r="E75" s="148"/>
      <c r="F75" s="144"/>
      <c r="G75" s="148"/>
      <c r="H75" s="158"/>
      <c r="I75" s="147"/>
      <c r="J75" s="216"/>
      <c r="K75" s="138"/>
      <c r="L75" s="138"/>
      <c r="M75" s="171"/>
      <c r="N75" s="147"/>
      <c r="O75" s="158"/>
      <c r="P75" s="147"/>
      <c r="Q75" s="83" t="s">
        <v>180</v>
      </c>
      <c r="R75" s="120">
        <v>0</v>
      </c>
      <c r="S75" s="41" t="s">
        <v>306</v>
      </c>
      <c r="T75" s="150"/>
      <c r="U75" s="138"/>
      <c r="V75" s="138"/>
      <c r="W75" s="135"/>
      <c r="X75" s="2"/>
      <c r="Y75" s="2"/>
      <c r="Z75" s="2"/>
    </row>
    <row r="76" spans="1:26" ht="79.5" customHeight="1" x14ac:dyDescent="0.2">
      <c r="A76" s="148"/>
      <c r="B76" s="144"/>
      <c r="C76" s="148"/>
      <c r="D76" s="144"/>
      <c r="E76" s="148"/>
      <c r="F76" s="144"/>
      <c r="G76" s="148"/>
      <c r="H76" s="164">
        <v>32</v>
      </c>
      <c r="I76" s="160" t="s">
        <v>181</v>
      </c>
      <c r="J76" s="218">
        <v>1</v>
      </c>
      <c r="K76" s="139">
        <v>94</v>
      </c>
      <c r="L76" s="139" t="s">
        <v>182</v>
      </c>
      <c r="M76" s="169">
        <v>1</v>
      </c>
      <c r="N76" s="172" t="s">
        <v>305</v>
      </c>
      <c r="O76" s="164" t="s">
        <v>183</v>
      </c>
      <c r="P76" s="146" t="s">
        <v>184</v>
      </c>
      <c r="Q76" s="80" t="s">
        <v>308</v>
      </c>
      <c r="R76" s="121">
        <v>0.08</v>
      </c>
      <c r="S76" s="45">
        <v>0.8</v>
      </c>
      <c r="T76" s="149" t="s">
        <v>336</v>
      </c>
      <c r="U76" s="139" t="s">
        <v>337</v>
      </c>
      <c r="V76" s="136">
        <f>18000000+50000000</f>
        <v>68000000</v>
      </c>
      <c r="W76" s="133" t="s">
        <v>324</v>
      </c>
      <c r="X76" s="2"/>
      <c r="Y76" s="2"/>
      <c r="Z76" s="2"/>
    </row>
    <row r="77" spans="1:26" ht="65.25" customHeight="1" x14ac:dyDescent="0.2">
      <c r="A77" s="148"/>
      <c r="B77" s="144"/>
      <c r="C77" s="148"/>
      <c r="D77" s="144"/>
      <c r="E77" s="148"/>
      <c r="F77" s="144"/>
      <c r="G77" s="148"/>
      <c r="H77" s="144"/>
      <c r="I77" s="148"/>
      <c r="J77" s="215"/>
      <c r="K77" s="137"/>
      <c r="L77" s="137"/>
      <c r="M77" s="170"/>
      <c r="N77" s="148"/>
      <c r="O77" s="144"/>
      <c r="P77" s="148"/>
      <c r="Q77" s="81" t="s">
        <v>185</v>
      </c>
      <c r="R77" s="119">
        <v>26</v>
      </c>
      <c r="S77" s="34">
        <v>10</v>
      </c>
      <c r="T77" s="168"/>
      <c r="U77" s="137"/>
      <c r="V77" s="137"/>
      <c r="W77" s="134"/>
      <c r="X77" s="2"/>
      <c r="Y77" s="2"/>
      <c r="Z77" s="2"/>
    </row>
    <row r="78" spans="1:26" ht="66.75" customHeight="1" x14ac:dyDescent="0.2">
      <c r="A78" s="148"/>
      <c r="B78" s="144"/>
      <c r="C78" s="148"/>
      <c r="D78" s="144"/>
      <c r="E78" s="148"/>
      <c r="F78" s="144"/>
      <c r="G78" s="148"/>
      <c r="H78" s="144"/>
      <c r="I78" s="148"/>
      <c r="J78" s="215"/>
      <c r="K78" s="137"/>
      <c r="L78" s="137"/>
      <c r="M78" s="170"/>
      <c r="N78" s="148"/>
      <c r="O78" s="144"/>
      <c r="P78" s="148"/>
      <c r="Q78" s="81" t="s">
        <v>186</v>
      </c>
      <c r="R78" s="119">
        <v>16</v>
      </c>
      <c r="S78" s="34">
        <v>10</v>
      </c>
      <c r="T78" s="168"/>
      <c r="U78" s="137"/>
      <c r="V78" s="137"/>
      <c r="W78" s="134"/>
      <c r="X78" s="2"/>
      <c r="Y78" s="2"/>
      <c r="Z78" s="2"/>
    </row>
    <row r="79" spans="1:26" ht="39" customHeight="1" thickBot="1" x14ac:dyDescent="0.25">
      <c r="A79" s="148"/>
      <c r="B79" s="144"/>
      <c r="C79" s="148"/>
      <c r="D79" s="144"/>
      <c r="E79" s="148"/>
      <c r="F79" s="144"/>
      <c r="G79" s="148"/>
      <c r="H79" s="158"/>
      <c r="I79" s="147"/>
      <c r="J79" s="216"/>
      <c r="K79" s="138"/>
      <c r="L79" s="138"/>
      <c r="M79" s="171"/>
      <c r="N79" s="147"/>
      <c r="O79" s="158"/>
      <c r="P79" s="147"/>
      <c r="Q79" s="83" t="s">
        <v>187</v>
      </c>
      <c r="R79" s="120">
        <v>421</v>
      </c>
      <c r="S79" s="41">
        <v>150</v>
      </c>
      <c r="T79" s="150"/>
      <c r="U79" s="138"/>
      <c r="V79" s="138"/>
      <c r="W79" s="135"/>
      <c r="X79" s="2"/>
      <c r="Y79" s="2"/>
      <c r="Z79" s="2"/>
    </row>
    <row r="80" spans="1:26" ht="105.75" customHeight="1" x14ac:dyDescent="0.2">
      <c r="A80" s="148"/>
      <c r="B80" s="144"/>
      <c r="C80" s="148"/>
      <c r="D80" s="144"/>
      <c r="E80" s="148"/>
      <c r="F80" s="144"/>
      <c r="G80" s="148"/>
      <c r="H80" s="164">
        <v>33</v>
      </c>
      <c r="I80" s="160" t="s">
        <v>188</v>
      </c>
      <c r="J80" s="218">
        <v>1</v>
      </c>
      <c r="K80" s="139">
        <v>95</v>
      </c>
      <c r="L80" s="139" t="s">
        <v>189</v>
      </c>
      <c r="M80" s="169">
        <v>1</v>
      </c>
      <c r="N80" s="172" t="s">
        <v>296</v>
      </c>
      <c r="O80" s="164" t="s">
        <v>190</v>
      </c>
      <c r="P80" s="146" t="s">
        <v>191</v>
      </c>
      <c r="Q80" s="80" t="s">
        <v>192</v>
      </c>
      <c r="R80" s="121">
        <v>1</v>
      </c>
      <c r="S80" s="45" t="s">
        <v>306</v>
      </c>
      <c r="T80" s="149" t="s">
        <v>338</v>
      </c>
      <c r="U80" s="139" t="s">
        <v>327</v>
      </c>
      <c r="V80" s="136">
        <v>18000000</v>
      </c>
      <c r="W80" s="133" t="s">
        <v>324</v>
      </c>
      <c r="X80" s="2"/>
      <c r="Y80" s="2"/>
      <c r="Z80" s="2"/>
    </row>
    <row r="81" spans="1:26" ht="45.75" customHeight="1" x14ac:dyDescent="0.2">
      <c r="A81" s="148"/>
      <c r="B81" s="144"/>
      <c r="C81" s="148"/>
      <c r="D81" s="144"/>
      <c r="E81" s="148"/>
      <c r="F81" s="144"/>
      <c r="G81" s="148"/>
      <c r="H81" s="144"/>
      <c r="I81" s="148"/>
      <c r="J81" s="215"/>
      <c r="K81" s="137"/>
      <c r="L81" s="137"/>
      <c r="M81" s="170"/>
      <c r="N81" s="148"/>
      <c r="O81" s="144"/>
      <c r="P81" s="148"/>
      <c r="Q81" s="81" t="s">
        <v>193</v>
      </c>
      <c r="R81" s="117">
        <v>1</v>
      </c>
      <c r="S81" s="32">
        <v>1</v>
      </c>
      <c r="T81" s="168"/>
      <c r="U81" s="137"/>
      <c r="V81" s="137"/>
      <c r="W81" s="134"/>
      <c r="X81" s="2"/>
      <c r="Y81" s="2"/>
      <c r="Z81" s="2"/>
    </row>
    <row r="82" spans="1:26" ht="55.5" customHeight="1" x14ac:dyDescent="0.2">
      <c r="A82" s="148"/>
      <c r="B82" s="144"/>
      <c r="C82" s="148"/>
      <c r="D82" s="144"/>
      <c r="E82" s="148"/>
      <c r="F82" s="144"/>
      <c r="G82" s="148"/>
      <c r="H82" s="144"/>
      <c r="I82" s="148"/>
      <c r="J82" s="215"/>
      <c r="K82" s="137"/>
      <c r="L82" s="137"/>
      <c r="M82" s="170"/>
      <c r="N82" s="148"/>
      <c r="O82" s="144"/>
      <c r="P82" s="148"/>
      <c r="Q82" s="81" t="s">
        <v>194</v>
      </c>
      <c r="R82" s="122">
        <v>0.1</v>
      </c>
      <c r="S82" s="32">
        <v>0.05</v>
      </c>
      <c r="T82" s="168"/>
      <c r="U82" s="137"/>
      <c r="V82" s="137"/>
      <c r="W82" s="134"/>
      <c r="X82" s="2"/>
      <c r="Y82" s="2"/>
      <c r="Z82" s="2"/>
    </row>
    <row r="83" spans="1:26" ht="48.75" customHeight="1" x14ac:dyDescent="0.2">
      <c r="A83" s="148"/>
      <c r="B83" s="144"/>
      <c r="C83" s="148"/>
      <c r="D83" s="144"/>
      <c r="E83" s="148"/>
      <c r="F83" s="144"/>
      <c r="G83" s="148"/>
      <c r="H83" s="144"/>
      <c r="I83" s="148"/>
      <c r="J83" s="215"/>
      <c r="K83" s="137"/>
      <c r="L83" s="137"/>
      <c r="M83" s="170"/>
      <c r="N83" s="148"/>
      <c r="O83" s="144"/>
      <c r="P83" s="148"/>
      <c r="Q83" s="81" t="s">
        <v>195</v>
      </c>
      <c r="R83" s="117">
        <v>0</v>
      </c>
      <c r="S83" s="32" t="s">
        <v>306</v>
      </c>
      <c r="T83" s="168"/>
      <c r="U83" s="137"/>
      <c r="V83" s="137"/>
      <c r="W83" s="134"/>
      <c r="X83" s="2"/>
      <c r="Y83" s="2"/>
      <c r="Z83" s="2"/>
    </row>
    <row r="84" spans="1:26" ht="48.75" customHeight="1" thickBot="1" x14ac:dyDescent="0.25">
      <c r="A84" s="148"/>
      <c r="B84" s="144"/>
      <c r="C84" s="148"/>
      <c r="D84" s="145"/>
      <c r="E84" s="147"/>
      <c r="F84" s="145"/>
      <c r="G84" s="147"/>
      <c r="H84" s="158"/>
      <c r="I84" s="147"/>
      <c r="J84" s="216"/>
      <c r="K84" s="138"/>
      <c r="L84" s="138"/>
      <c r="M84" s="171"/>
      <c r="N84" s="147"/>
      <c r="O84" s="158"/>
      <c r="P84" s="147"/>
      <c r="Q84" s="83" t="s">
        <v>196</v>
      </c>
      <c r="R84" s="120">
        <v>0</v>
      </c>
      <c r="S84" s="41" t="s">
        <v>306</v>
      </c>
      <c r="T84" s="150"/>
      <c r="U84" s="138"/>
      <c r="V84" s="138"/>
      <c r="W84" s="135"/>
      <c r="X84" s="2"/>
      <c r="Y84" s="2"/>
      <c r="Z84" s="2"/>
    </row>
    <row r="85" spans="1:26" ht="112.5" customHeight="1" x14ac:dyDescent="0.2">
      <c r="A85" s="148"/>
      <c r="B85" s="144"/>
      <c r="C85" s="148"/>
      <c r="D85" s="159">
        <v>20</v>
      </c>
      <c r="E85" s="161" t="s">
        <v>197</v>
      </c>
      <c r="F85" s="143">
        <v>23</v>
      </c>
      <c r="G85" s="162" t="s">
        <v>198</v>
      </c>
      <c r="H85" s="200">
        <v>34</v>
      </c>
      <c r="I85" s="160" t="s">
        <v>199</v>
      </c>
      <c r="J85" s="48">
        <v>10</v>
      </c>
      <c r="K85" s="38">
        <v>96</v>
      </c>
      <c r="L85" s="39" t="s">
        <v>200</v>
      </c>
      <c r="M85" s="77">
        <v>1</v>
      </c>
      <c r="N85" s="172" t="s">
        <v>297</v>
      </c>
      <c r="O85" s="164" t="s">
        <v>201</v>
      </c>
      <c r="P85" s="146" t="s">
        <v>202</v>
      </c>
      <c r="Q85" s="84" t="s">
        <v>200</v>
      </c>
      <c r="R85" s="118">
        <v>1</v>
      </c>
      <c r="S85" s="38">
        <v>1</v>
      </c>
      <c r="T85" s="149" t="s">
        <v>339</v>
      </c>
      <c r="U85" s="139" t="s">
        <v>327</v>
      </c>
      <c r="V85" s="136">
        <v>18000000</v>
      </c>
      <c r="W85" s="133" t="s">
        <v>324</v>
      </c>
      <c r="X85" s="2"/>
      <c r="Y85" s="2"/>
      <c r="Z85" s="2"/>
    </row>
    <row r="86" spans="1:26" ht="55.5" customHeight="1" x14ac:dyDescent="0.2">
      <c r="A86" s="148"/>
      <c r="B86" s="144"/>
      <c r="C86" s="148"/>
      <c r="D86" s="144"/>
      <c r="E86" s="148"/>
      <c r="F86" s="144"/>
      <c r="G86" s="148"/>
      <c r="H86" s="144"/>
      <c r="I86" s="148"/>
      <c r="J86" s="59">
        <v>1</v>
      </c>
      <c r="K86" s="34">
        <v>97</v>
      </c>
      <c r="L86" s="36" t="s">
        <v>203</v>
      </c>
      <c r="M86" s="86">
        <v>0.8</v>
      </c>
      <c r="N86" s="148"/>
      <c r="O86" s="144"/>
      <c r="P86" s="148"/>
      <c r="Q86" s="81" t="s">
        <v>204</v>
      </c>
      <c r="R86" s="119">
        <v>179</v>
      </c>
      <c r="S86" s="34">
        <v>30</v>
      </c>
      <c r="T86" s="168"/>
      <c r="U86" s="137"/>
      <c r="V86" s="137"/>
      <c r="W86" s="134"/>
      <c r="X86" s="2"/>
      <c r="Y86" s="2"/>
      <c r="Z86" s="2"/>
    </row>
    <row r="87" spans="1:26" ht="100.5" customHeight="1" x14ac:dyDescent="0.2">
      <c r="A87" s="148"/>
      <c r="B87" s="144"/>
      <c r="C87" s="148"/>
      <c r="D87" s="144"/>
      <c r="E87" s="148"/>
      <c r="F87" s="144"/>
      <c r="G87" s="148"/>
      <c r="H87" s="144"/>
      <c r="I87" s="148"/>
      <c r="J87" s="59">
        <v>1</v>
      </c>
      <c r="K87" s="34">
        <v>98</v>
      </c>
      <c r="L87" s="36" t="s">
        <v>205</v>
      </c>
      <c r="M87" s="86">
        <v>0</v>
      </c>
      <c r="N87" s="148"/>
      <c r="O87" s="144"/>
      <c r="P87" s="148"/>
      <c r="Q87" s="81" t="s">
        <v>206</v>
      </c>
      <c r="R87" s="117">
        <v>1</v>
      </c>
      <c r="S87" s="32">
        <v>1</v>
      </c>
      <c r="T87" s="168"/>
      <c r="U87" s="137"/>
      <c r="V87" s="137"/>
      <c r="W87" s="134"/>
      <c r="X87" s="2"/>
      <c r="Y87" s="2"/>
      <c r="Z87" s="2"/>
    </row>
    <row r="88" spans="1:26" s="103" customFormat="1" ht="169.5" customHeight="1" x14ac:dyDescent="0.2">
      <c r="A88" s="148"/>
      <c r="B88" s="144"/>
      <c r="C88" s="148"/>
      <c r="D88" s="144"/>
      <c r="E88" s="148"/>
      <c r="F88" s="144"/>
      <c r="G88" s="148"/>
      <c r="H88" s="144"/>
      <c r="I88" s="148"/>
      <c r="J88" s="104"/>
      <c r="K88" s="105"/>
      <c r="L88" s="65"/>
      <c r="M88" s="106"/>
      <c r="N88" s="148"/>
      <c r="O88" s="144"/>
      <c r="P88" s="148"/>
      <c r="Q88" s="107" t="s">
        <v>277</v>
      </c>
      <c r="R88" s="108">
        <v>0</v>
      </c>
      <c r="S88" s="108">
        <v>0.1</v>
      </c>
      <c r="T88" s="168"/>
      <c r="U88" s="137"/>
      <c r="V88" s="137"/>
      <c r="W88" s="134"/>
      <c r="X88" s="2"/>
      <c r="Y88" s="2"/>
      <c r="Z88" s="2"/>
    </row>
    <row r="89" spans="1:26" ht="51.75" customHeight="1" thickBot="1" x14ac:dyDescent="0.25">
      <c r="A89" s="148"/>
      <c r="B89" s="144"/>
      <c r="C89" s="148"/>
      <c r="D89" s="144"/>
      <c r="E89" s="148"/>
      <c r="F89" s="144"/>
      <c r="G89" s="148"/>
      <c r="H89" s="144"/>
      <c r="I89" s="148"/>
      <c r="J89" s="62">
        <v>1</v>
      </c>
      <c r="K89" s="41">
        <v>99</v>
      </c>
      <c r="L89" s="42" t="s">
        <v>207</v>
      </c>
      <c r="M89" s="79">
        <v>0</v>
      </c>
      <c r="N89" s="147"/>
      <c r="O89" s="158"/>
      <c r="P89" s="147"/>
      <c r="Q89" s="83" t="s">
        <v>208</v>
      </c>
      <c r="R89" s="120">
        <v>0</v>
      </c>
      <c r="S89" s="41" t="s">
        <v>306</v>
      </c>
      <c r="T89" s="150"/>
      <c r="U89" s="138"/>
      <c r="V89" s="138"/>
      <c r="W89" s="135"/>
      <c r="X89" s="2"/>
      <c r="Y89" s="2"/>
      <c r="Z89" s="2"/>
    </row>
    <row r="90" spans="1:26" ht="46.5" customHeight="1" x14ac:dyDescent="0.2">
      <c r="A90" s="148"/>
      <c r="B90" s="144"/>
      <c r="C90" s="148"/>
      <c r="D90" s="144"/>
      <c r="E90" s="148"/>
      <c r="F90" s="144"/>
      <c r="G90" s="148"/>
      <c r="H90" s="144"/>
      <c r="I90" s="148"/>
      <c r="J90" s="222">
        <v>2800</v>
      </c>
      <c r="K90" s="139">
        <v>100</v>
      </c>
      <c r="L90" s="139" t="s">
        <v>209</v>
      </c>
      <c r="M90" s="213">
        <v>2800</v>
      </c>
      <c r="N90" s="172" t="s">
        <v>298</v>
      </c>
      <c r="O90" s="164" t="s">
        <v>210</v>
      </c>
      <c r="P90" s="146" t="s">
        <v>211</v>
      </c>
      <c r="Q90" s="80" t="s">
        <v>212</v>
      </c>
      <c r="R90" s="118">
        <v>0</v>
      </c>
      <c r="S90" s="38" t="s">
        <v>306</v>
      </c>
      <c r="T90" s="149" t="s">
        <v>340</v>
      </c>
      <c r="U90" s="139" t="s">
        <v>327</v>
      </c>
      <c r="V90" s="136">
        <v>8244359</v>
      </c>
      <c r="W90" s="133" t="s">
        <v>324</v>
      </c>
      <c r="X90" s="2"/>
      <c r="Y90" s="2"/>
      <c r="Z90" s="2"/>
    </row>
    <row r="91" spans="1:26" ht="40.5" customHeight="1" x14ac:dyDescent="0.2">
      <c r="A91" s="148"/>
      <c r="B91" s="144"/>
      <c r="C91" s="148"/>
      <c r="D91" s="144"/>
      <c r="E91" s="148"/>
      <c r="F91" s="144"/>
      <c r="G91" s="148"/>
      <c r="H91" s="144"/>
      <c r="I91" s="148"/>
      <c r="J91" s="198"/>
      <c r="K91" s="137"/>
      <c r="L91" s="137"/>
      <c r="M91" s="170"/>
      <c r="N91" s="148"/>
      <c r="O91" s="144"/>
      <c r="P91" s="148"/>
      <c r="Q91" s="81" t="s">
        <v>213</v>
      </c>
      <c r="R91" s="119">
        <v>0</v>
      </c>
      <c r="S91" s="34" t="s">
        <v>306</v>
      </c>
      <c r="T91" s="168"/>
      <c r="U91" s="137"/>
      <c r="V91" s="137"/>
      <c r="W91" s="134"/>
      <c r="X91" s="2"/>
      <c r="Y91" s="2"/>
      <c r="Z91" s="2"/>
    </row>
    <row r="92" spans="1:26" ht="40.5" customHeight="1" thickBot="1" x14ac:dyDescent="0.25">
      <c r="A92" s="148"/>
      <c r="B92" s="144"/>
      <c r="C92" s="148"/>
      <c r="D92" s="144"/>
      <c r="E92" s="148"/>
      <c r="F92" s="144"/>
      <c r="G92" s="148"/>
      <c r="H92" s="144"/>
      <c r="I92" s="148"/>
      <c r="J92" s="199"/>
      <c r="K92" s="138"/>
      <c r="L92" s="138"/>
      <c r="M92" s="171"/>
      <c r="N92" s="147"/>
      <c r="O92" s="158"/>
      <c r="P92" s="147"/>
      <c r="Q92" s="125" t="s">
        <v>309</v>
      </c>
      <c r="R92" s="120">
        <v>0.5</v>
      </c>
      <c r="S92" s="41">
        <v>1</v>
      </c>
      <c r="T92" s="150"/>
      <c r="U92" s="138"/>
      <c r="V92" s="138"/>
      <c r="W92" s="135"/>
      <c r="X92" s="2"/>
      <c r="Y92" s="2"/>
      <c r="Z92" s="2"/>
    </row>
    <row r="93" spans="1:26" ht="68.25" customHeight="1" thickBot="1" x14ac:dyDescent="0.25">
      <c r="A93" s="148"/>
      <c r="B93" s="144"/>
      <c r="C93" s="148"/>
      <c r="D93" s="144"/>
      <c r="E93" s="148"/>
      <c r="F93" s="144"/>
      <c r="G93" s="148"/>
      <c r="H93" s="144"/>
      <c r="I93" s="148"/>
      <c r="J93" s="50">
        <v>4</v>
      </c>
      <c r="K93" s="51">
        <v>101</v>
      </c>
      <c r="L93" s="52" t="s">
        <v>214</v>
      </c>
      <c r="M93" s="97">
        <v>1</v>
      </c>
      <c r="N93" s="91" t="s">
        <v>299</v>
      </c>
      <c r="O93" s="74" t="s">
        <v>215</v>
      </c>
      <c r="P93" s="94" t="s">
        <v>216</v>
      </c>
      <c r="Q93" s="98" t="s">
        <v>217</v>
      </c>
      <c r="R93" s="123">
        <v>1</v>
      </c>
      <c r="S93" s="51">
        <v>1</v>
      </c>
      <c r="T93" s="123" t="s">
        <v>341</v>
      </c>
      <c r="U93" s="51" t="s">
        <v>335</v>
      </c>
      <c r="V93" s="60">
        <v>18000000</v>
      </c>
      <c r="W93" s="53" t="s">
        <v>324</v>
      </c>
      <c r="X93" s="2"/>
      <c r="Y93" s="2"/>
      <c r="Z93" s="2"/>
    </row>
    <row r="94" spans="1:26" ht="78" customHeight="1" x14ac:dyDescent="0.2">
      <c r="A94" s="148"/>
      <c r="B94" s="144"/>
      <c r="C94" s="148"/>
      <c r="D94" s="144"/>
      <c r="E94" s="148"/>
      <c r="F94" s="144"/>
      <c r="G94" s="148"/>
      <c r="H94" s="144"/>
      <c r="I94" s="148"/>
      <c r="J94" s="222">
        <v>1</v>
      </c>
      <c r="K94" s="139">
        <v>102</v>
      </c>
      <c r="L94" s="139" t="s">
        <v>218</v>
      </c>
      <c r="M94" s="213">
        <v>0</v>
      </c>
      <c r="N94" s="172" t="s">
        <v>300</v>
      </c>
      <c r="O94" s="164" t="s">
        <v>219</v>
      </c>
      <c r="P94" s="146" t="s">
        <v>220</v>
      </c>
      <c r="Q94" s="80" t="s">
        <v>221</v>
      </c>
      <c r="R94" s="115">
        <v>0.1</v>
      </c>
      <c r="S94" s="44" t="s">
        <v>306</v>
      </c>
      <c r="T94" s="149" t="s">
        <v>343</v>
      </c>
      <c r="U94" s="139" t="s">
        <v>335</v>
      </c>
      <c r="V94" s="136">
        <v>18000000</v>
      </c>
      <c r="W94" s="133" t="s">
        <v>324</v>
      </c>
      <c r="X94" s="2"/>
      <c r="Y94" s="2"/>
      <c r="Z94" s="2"/>
    </row>
    <row r="95" spans="1:26" ht="78" customHeight="1" thickBot="1" x14ac:dyDescent="0.25">
      <c r="A95" s="148"/>
      <c r="B95" s="144"/>
      <c r="C95" s="148"/>
      <c r="D95" s="144"/>
      <c r="E95" s="148"/>
      <c r="F95" s="144"/>
      <c r="G95" s="148"/>
      <c r="H95" s="144"/>
      <c r="I95" s="147"/>
      <c r="J95" s="198"/>
      <c r="K95" s="137"/>
      <c r="L95" s="137"/>
      <c r="M95" s="170"/>
      <c r="N95" s="147"/>
      <c r="O95" s="144"/>
      <c r="P95" s="147"/>
      <c r="Q95" s="66" t="s">
        <v>222</v>
      </c>
      <c r="R95" s="124">
        <v>1</v>
      </c>
      <c r="S95" s="35">
        <v>1</v>
      </c>
      <c r="T95" s="168"/>
      <c r="U95" s="137"/>
      <c r="V95" s="137"/>
      <c r="W95" s="135"/>
      <c r="X95" s="2"/>
      <c r="Y95" s="2"/>
      <c r="Z95" s="2"/>
    </row>
    <row r="96" spans="1:26" ht="100.5" customHeight="1" thickBot="1" x14ac:dyDescent="0.25">
      <c r="A96" s="148"/>
      <c r="B96" s="145"/>
      <c r="C96" s="147"/>
      <c r="D96" s="145"/>
      <c r="E96" s="147"/>
      <c r="F96" s="145"/>
      <c r="G96" s="147"/>
      <c r="H96" s="74">
        <v>35</v>
      </c>
      <c r="I96" s="76" t="s">
        <v>223</v>
      </c>
      <c r="J96" s="75">
        <v>2</v>
      </c>
      <c r="K96" s="51">
        <v>103</v>
      </c>
      <c r="L96" s="52" t="s">
        <v>224</v>
      </c>
      <c r="M96" s="97">
        <v>1</v>
      </c>
      <c r="N96" s="91" t="s">
        <v>301</v>
      </c>
      <c r="O96" s="74" t="s">
        <v>225</v>
      </c>
      <c r="P96" s="94" t="s">
        <v>226</v>
      </c>
      <c r="Q96" s="99" t="s">
        <v>227</v>
      </c>
      <c r="R96" s="123">
        <v>4</v>
      </c>
      <c r="S96" s="51">
        <v>1</v>
      </c>
      <c r="T96" s="123" t="s">
        <v>342</v>
      </c>
      <c r="U96" s="51" t="s">
        <v>335</v>
      </c>
      <c r="V96" s="60">
        <v>18000000</v>
      </c>
      <c r="W96" s="53" t="s">
        <v>324</v>
      </c>
      <c r="X96" s="2"/>
      <c r="Y96" s="2"/>
      <c r="Z96" s="2"/>
    </row>
    <row r="97" spans="1:26" ht="67.5" customHeight="1" thickBot="1" x14ac:dyDescent="0.25">
      <c r="A97" s="148"/>
      <c r="B97" s="143">
        <v>5</v>
      </c>
      <c r="C97" s="146" t="s">
        <v>228</v>
      </c>
      <c r="D97" s="159">
        <v>22</v>
      </c>
      <c r="E97" s="160" t="s">
        <v>229</v>
      </c>
      <c r="F97" s="70">
        <v>27</v>
      </c>
      <c r="G97" s="71" t="s">
        <v>230</v>
      </c>
      <c r="H97" s="200">
        <v>37</v>
      </c>
      <c r="I97" s="160" t="s">
        <v>231</v>
      </c>
      <c r="J97" s="63">
        <v>100</v>
      </c>
      <c r="K97" s="38">
        <v>114</v>
      </c>
      <c r="L97" s="39" t="s">
        <v>232</v>
      </c>
      <c r="M97" s="100">
        <v>0</v>
      </c>
      <c r="N97" s="172" t="s">
        <v>302</v>
      </c>
      <c r="O97" s="164" t="s">
        <v>233</v>
      </c>
      <c r="P97" s="146" t="s">
        <v>234</v>
      </c>
      <c r="Q97" s="80" t="s">
        <v>235</v>
      </c>
      <c r="R97" s="118">
        <v>0</v>
      </c>
      <c r="S97" s="38">
        <v>2</v>
      </c>
      <c r="T97" s="149" t="s">
        <v>344</v>
      </c>
      <c r="U97" s="139" t="s">
        <v>335</v>
      </c>
      <c r="V97" s="136">
        <v>18000000</v>
      </c>
      <c r="W97" s="133" t="s">
        <v>324</v>
      </c>
      <c r="X97" s="2"/>
      <c r="Y97" s="2"/>
      <c r="Z97" s="2"/>
    </row>
    <row r="98" spans="1:26" ht="67.5" customHeight="1" thickBot="1" x14ac:dyDescent="0.25">
      <c r="A98" s="148"/>
      <c r="B98" s="144"/>
      <c r="C98" s="148"/>
      <c r="D98" s="144"/>
      <c r="E98" s="148"/>
      <c r="F98" s="70">
        <v>28</v>
      </c>
      <c r="G98" s="71" t="s">
        <v>236</v>
      </c>
      <c r="H98" s="145"/>
      <c r="I98" s="148"/>
      <c r="J98" s="64">
        <v>1</v>
      </c>
      <c r="K98" s="41">
        <v>115</v>
      </c>
      <c r="L98" s="42" t="s">
        <v>237</v>
      </c>
      <c r="M98" s="101">
        <v>0</v>
      </c>
      <c r="N98" s="147"/>
      <c r="O98" s="158"/>
      <c r="P98" s="147"/>
      <c r="Q98" s="83" t="s">
        <v>238</v>
      </c>
      <c r="R98" s="126">
        <v>1</v>
      </c>
      <c r="S98" s="46">
        <v>1</v>
      </c>
      <c r="T98" s="150"/>
      <c r="U98" s="138"/>
      <c r="V98" s="138"/>
      <c r="W98" s="135"/>
      <c r="X98" s="2"/>
      <c r="Y98" s="2"/>
      <c r="Z98" s="2"/>
    </row>
    <row r="99" spans="1:26" ht="96" customHeight="1" x14ac:dyDescent="0.2">
      <c r="A99" s="148"/>
      <c r="B99" s="144"/>
      <c r="C99" s="148"/>
      <c r="D99" s="144"/>
      <c r="E99" s="148"/>
      <c r="F99" s="143">
        <v>30</v>
      </c>
      <c r="G99" s="146" t="s">
        <v>239</v>
      </c>
      <c r="H99" s="159">
        <v>38</v>
      </c>
      <c r="I99" s="148"/>
      <c r="J99" s="223">
        <v>12</v>
      </c>
      <c r="K99" s="139">
        <v>117</v>
      </c>
      <c r="L99" s="139" t="s">
        <v>240</v>
      </c>
      <c r="M99" s="194">
        <v>12</v>
      </c>
      <c r="N99" s="172" t="s">
        <v>295</v>
      </c>
      <c r="O99" s="164" t="s">
        <v>241</v>
      </c>
      <c r="P99" s="146" t="s">
        <v>242</v>
      </c>
      <c r="Q99" s="80" t="s">
        <v>243</v>
      </c>
      <c r="R99" s="118">
        <v>2</v>
      </c>
      <c r="S99" s="38" t="s">
        <v>306</v>
      </c>
      <c r="T99" s="149"/>
      <c r="U99" s="139"/>
      <c r="V99" s="136">
        <v>0</v>
      </c>
      <c r="W99" s="133" t="s">
        <v>324</v>
      </c>
      <c r="X99" s="2"/>
      <c r="Y99" s="2"/>
      <c r="Z99" s="2"/>
    </row>
    <row r="100" spans="1:26" ht="67.5" customHeight="1" x14ac:dyDescent="0.2">
      <c r="A100" s="148"/>
      <c r="B100" s="144"/>
      <c r="C100" s="148"/>
      <c r="D100" s="144"/>
      <c r="E100" s="148"/>
      <c r="F100" s="144"/>
      <c r="G100" s="148"/>
      <c r="H100" s="144"/>
      <c r="I100" s="148"/>
      <c r="J100" s="198"/>
      <c r="K100" s="137"/>
      <c r="L100" s="137"/>
      <c r="M100" s="170"/>
      <c r="N100" s="148"/>
      <c r="O100" s="144"/>
      <c r="P100" s="148"/>
      <c r="Q100" s="81" t="s">
        <v>244</v>
      </c>
      <c r="R100" s="117">
        <v>0</v>
      </c>
      <c r="S100" s="32" t="s">
        <v>306</v>
      </c>
      <c r="T100" s="168"/>
      <c r="U100" s="137"/>
      <c r="V100" s="137"/>
      <c r="W100" s="134"/>
      <c r="X100" s="2"/>
      <c r="Y100" s="2"/>
      <c r="Z100" s="2"/>
    </row>
    <row r="101" spans="1:26" ht="67.5" customHeight="1" thickBot="1" x14ac:dyDescent="0.25">
      <c r="A101" s="148"/>
      <c r="B101" s="144"/>
      <c r="C101" s="148"/>
      <c r="D101" s="144"/>
      <c r="E101" s="148"/>
      <c r="F101" s="145"/>
      <c r="G101" s="147"/>
      <c r="H101" s="144"/>
      <c r="I101" s="147"/>
      <c r="J101" s="198"/>
      <c r="K101" s="137"/>
      <c r="L101" s="137"/>
      <c r="M101" s="170"/>
      <c r="N101" s="147"/>
      <c r="O101" s="144"/>
      <c r="P101" s="147"/>
      <c r="Q101" s="87" t="s">
        <v>245</v>
      </c>
      <c r="R101" s="127">
        <v>0</v>
      </c>
      <c r="S101" s="30" t="s">
        <v>306</v>
      </c>
      <c r="T101" s="168"/>
      <c r="U101" s="137"/>
      <c r="V101" s="137"/>
      <c r="W101" s="135"/>
      <c r="X101" s="2"/>
      <c r="Y101" s="2"/>
      <c r="Z101" s="2"/>
    </row>
    <row r="102" spans="1:26" ht="47.25" customHeight="1" x14ac:dyDescent="0.2">
      <c r="A102" s="148"/>
      <c r="B102" s="144"/>
      <c r="C102" s="148"/>
      <c r="D102" s="144"/>
      <c r="E102" s="148"/>
      <c r="F102" s="143">
        <v>29</v>
      </c>
      <c r="G102" s="146" t="s">
        <v>246</v>
      </c>
      <c r="H102" s="144"/>
      <c r="I102" s="161" t="s">
        <v>247</v>
      </c>
      <c r="J102" s="218">
        <v>1</v>
      </c>
      <c r="K102" s="139">
        <v>116</v>
      </c>
      <c r="L102" s="139" t="s">
        <v>248</v>
      </c>
      <c r="M102" s="169">
        <v>0.7</v>
      </c>
      <c r="N102" s="172" t="s">
        <v>303</v>
      </c>
      <c r="O102" s="164" t="s">
        <v>249</v>
      </c>
      <c r="P102" s="146" t="s">
        <v>250</v>
      </c>
      <c r="Q102" s="80" t="s">
        <v>251</v>
      </c>
      <c r="R102" s="121">
        <v>1</v>
      </c>
      <c r="S102" s="45">
        <v>1</v>
      </c>
      <c r="T102" s="149" t="s">
        <v>345</v>
      </c>
      <c r="U102" s="139" t="s">
        <v>335</v>
      </c>
      <c r="V102" s="136">
        <v>1037218899</v>
      </c>
      <c r="W102" s="133" t="s">
        <v>323</v>
      </c>
      <c r="X102" s="2"/>
      <c r="Y102" s="2"/>
      <c r="Z102" s="2"/>
    </row>
    <row r="103" spans="1:26" ht="47.25" customHeight="1" thickBot="1" x14ac:dyDescent="0.25">
      <c r="A103" s="148"/>
      <c r="B103" s="144"/>
      <c r="C103" s="148"/>
      <c r="D103" s="144"/>
      <c r="E103" s="148"/>
      <c r="F103" s="145"/>
      <c r="G103" s="147"/>
      <c r="H103" s="144"/>
      <c r="I103" s="148"/>
      <c r="J103" s="225"/>
      <c r="K103" s="157"/>
      <c r="L103" s="157"/>
      <c r="M103" s="221"/>
      <c r="N103" s="148"/>
      <c r="O103" s="144"/>
      <c r="P103" s="148"/>
      <c r="Q103" s="81" t="s">
        <v>252</v>
      </c>
      <c r="R103" s="117">
        <v>0</v>
      </c>
      <c r="S103" s="32" t="s">
        <v>306</v>
      </c>
      <c r="T103" s="168"/>
      <c r="U103" s="137"/>
      <c r="V103" s="137"/>
      <c r="W103" s="134"/>
      <c r="X103" s="2"/>
      <c r="Y103" s="2"/>
      <c r="Z103" s="2"/>
    </row>
    <row r="104" spans="1:26" ht="83.25" customHeight="1" x14ac:dyDescent="0.2">
      <c r="A104" s="148"/>
      <c r="B104" s="144"/>
      <c r="C104" s="148"/>
      <c r="D104" s="144"/>
      <c r="E104" s="148"/>
      <c r="F104" s="143">
        <v>31</v>
      </c>
      <c r="G104" s="146" t="s">
        <v>253</v>
      </c>
      <c r="H104" s="144"/>
      <c r="I104" s="148"/>
      <c r="J104" s="224">
        <v>8200</v>
      </c>
      <c r="K104" s="208">
        <v>118</v>
      </c>
      <c r="L104" s="219" t="s">
        <v>254</v>
      </c>
      <c r="M104" s="220">
        <v>8200</v>
      </c>
      <c r="N104" s="148"/>
      <c r="O104" s="144"/>
      <c r="P104" s="148"/>
      <c r="Q104" s="81" t="s">
        <v>255</v>
      </c>
      <c r="R104" s="117">
        <v>1</v>
      </c>
      <c r="S104" s="32">
        <v>1</v>
      </c>
      <c r="T104" s="168"/>
      <c r="U104" s="137"/>
      <c r="V104" s="137"/>
      <c r="W104" s="134"/>
      <c r="X104" s="2"/>
      <c r="Y104" s="2"/>
      <c r="Z104" s="2"/>
    </row>
    <row r="105" spans="1:26" ht="57" customHeight="1" x14ac:dyDescent="0.2">
      <c r="A105" s="148"/>
      <c r="B105" s="144"/>
      <c r="C105" s="148"/>
      <c r="D105" s="144"/>
      <c r="E105" s="148"/>
      <c r="F105" s="144"/>
      <c r="G105" s="148"/>
      <c r="H105" s="144"/>
      <c r="I105" s="148"/>
      <c r="J105" s="215"/>
      <c r="K105" s="137"/>
      <c r="L105" s="137"/>
      <c r="M105" s="170"/>
      <c r="N105" s="148"/>
      <c r="O105" s="144"/>
      <c r="P105" s="148"/>
      <c r="Q105" s="81" t="s">
        <v>256</v>
      </c>
      <c r="R105" s="117">
        <v>1</v>
      </c>
      <c r="S105" s="32">
        <v>1</v>
      </c>
      <c r="T105" s="168"/>
      <c r="U105" s="137"/>
      <c r="V105" s="137"/>
      <c r="W105" s="134"/>
      <c r="X105" s="2"/>
      <c r="Y105" s="2"/>
      <c r="Z105" s="2"/>
    </row>
    <row r="106" spans="1:26" ht="59.25" customHeight="1" x14ac:dyDescent="0.2">
      <c r="A106" s="148"/>
      <c r="B106" s="144"/>
      <c r="C106" s="148"/>
      <c r="D106" s="144"/>
      <c r="E106" s="148"/>
      <c r="F106" s="144"/>
      <c r="G106" s="148"/>
      <c r="H106" s="144"/>
      <c r="I106" s="148"/>
      <c r="J106" s="215"/>
      <c r="K106" s="137"/>
      <c r="L106" s="137"/>
      <c r="M106" s="170"/>
      <c r="N106" s="148"/>
      <c r="O106" s="144"/>
      <c r="P106" s="148"/>
      <c r="Q106" s="81" t="s">
        <v>257</v>
      </c>
      <c r="R106" s="117">
        <v>0.8</v>
      </c>
      <c r="S106" s="32">
        <v>0.8</v>
      </c>
      <c r="T106" s="168"/>
      <c r="U106" s="137"/>
      <c r="V106" s="137"/>
      <c r="W106" s="134"/>
      <c r="X106" s="2"/>
      <c r="Y106" s="2"/>
      <c r="Z106" s="2"/>
    </row>
    <row r="107" spans="1:26" ht="55.5" customHeight="1" thickBot="1" x14ac:dyDescent="0.25">
      <c r="A107" s="148"/>
      <c r="B107" s="144"/>
      <c r="C107" s="148"/>
      <c r="D107" s="144"/>
      <c r="E107" s="148"/>
      <c r="F107" s="145"/>
      <c r="G107" s="147"/>
      <c r="H107" s="144"/>
      <c r="I107" s="148"/>
      <c r="J107" s="225"/>
      <c r="K107" s="157"/>
      <c r="L107" s="157"/>
      <c r="M107" s="221"/>
      <c r="N107" s="148"/>
      <c r="O107" s="144"/>
      <c r="P107" s="148"/>
      <c r="Q107" s="81" t="s">
        <v>258</v>
      </c>
      <c r="R107" s="117">
        <v>1</v>
      </c>
      <c r="S107" s="32">
        <v>1</v>
      </c>
      <c r="T107" s="168"/>
      <c r="U107" s="137"/>
      <c r="V107" s="137"/>
      <c r="W107" s="134"/>
      <c r="X107" s="2"/>
      <c r="Y107" s="2"/>
      <c r="Z107" s="2"/>
    </row>
    <row r="108" spans="1:26" ht="75" customHeight="1" thickBot="1" x14ac:dyDescent="0.25">
      <c r="A108" s="148"/>
      <c r="B108" s="144"/>
      <c r="C108" s="148"/>
      <c r="D108" s="144"/>
      <c r="E108" s="148"/>
      <c r="F108" s="72">
        <v>32</v>
      </c>
      <c r="G108" s="71" t="s">
        <v>259</v>
      </c>
      <c r="H108" s="144"/>
      <c r="I108" s="147"/>
      <c r="J108" s="73">
        <v>1</v>
      </c>
      <c r="K108" s="30">
        <v>119</v>
      </c>
      <c r="L108" s="65" t="s">
        <v>260</v>
      </c>
      <c r="M108" s="102">
        <v>1</v>
      </c>
      <c r="N108" s="147"/>
      <c r="O108" s="144"/>
      <c r="P108" s="147"/>
      <c r="Q108" s="87" t="s">
        <v>261</v>
      </c>
      <c r="R108" s="124">
        <v>1</v>
      </c>
      <c r="S108" s="35">
        <v>1</v>
      </c>
      <c r="T108" s="168"/>
      <c r="U108" s="137"/>
      <c r="V108" s="137"/>
      <c r="W108" s="135"/>
      <c r="X108" s="2"/>
      <c r="Y108" s="2"/>
      <c r="Z108" s="2"/>
    </row>
    <row r="109" spans="1:26" ht="59.25" customHeight="1" x14ac:dyDescent="0.2">
      <c r="A109" s="148"/>
      <c r="B109" s="144"/>
      <c r="C109" s="148"/>
      <c r="D109" s="144"/>
      <c r="E109" s="148"/>
      <c r="F109" s="163">
        <v>33</v>
      </c>
      <c r="G109" s="146" t="s">
        <v>262</v>
      </c>
      <c r="H109" s="164">
        <v>39</v>
      </c>
      <c r="I109" s="160" t="s">
        <v>263</v>
      </c>
      <c r="J109" s="217">
        <v>5</v>
      </c>
      <c r="K109" s="139">
        <v>120</v>
      </c>
      <c r="L109" s="139" t="s">
        <v>264</v>
      </c>
      <c r="M109" s="194">
        <v>5</v>
      </c>
      <c r="N109" s="172" t="s">
        <v>304</v>
      </c>
      <c r="O109" s="164" t="s">
        <v>265</v>
      </c>
      <c r="P109" s="146" t="s">
        <v>266</v>
      </c>
      <c r="Q109" s="80" t="s">
        <v>267</v>
      </c>
      <c r="R109" s="121">
        <v>0.2</v>
      </c>
      <c r="S109" s="45" t="s">
        <v>306</v>
      </c>
      <c r="T109" s="149" t="s">
        <v>318</v>
      </c>
      <c r="U109" s="139" t="s">
        <v>335</v>
      </c>
      <c r="V109" s="136">
        <v>18000000</v>
      </c>
      <c r="W109" s="133" t="s">
        <v>324</v>
      </c>
      <c r="X109" s="2"/>
      <c r="Y109" s="2"/>
      <c r="Z109" s="2"/>
    </row>
    <row r="110" spans="1:26" ht="59.25" customHeight="1" thickBot="1" x14ac:dyDescent="0.25">
      <c r="A110" s="147"/>
      <c r="B110" s="158"/>
      <c r="C110" s="147"/>
      <c r="D110" s="158"/>
      <c r="E110" s="147"/>
      <c r="F110" s="158"/>
      <c r="G110" s="147"/>
      <c r="H110" s="158"/>
      <c r="I110" s="147"/>
      <c r="J110" s="216"/>
      <c r="K110" s="138"/>
      <c r="L110" s="138"/>
      <c r="M110" s="171"/>
      <c r="N110" s="147"/>
      <c r="O110" s="158"/>
      <c r="P110" s="147"/>
      <c r="Q110" s="83" t="s">
        <v>268</v>
      </c>
      <c r="R110" s="128">
        <v>0</v>
      </c>
      <c r="S110" s="47" t="s">
        <v>306</v>
      </c>
      <c r="T110" s="150"/>
      <c r="U110" s="138"/>
      <c r="V110" s="138"/>
      <c r="W110" s="154"/>
      <c r="X110" s="2"/>
      <c r="Y110" s="2"/>
      <c r="Z110" s="2"/>
    </row>
    <row r="111" spans="1:26" ht="12" customHeight="1" thickBot="1" x14ac:dyDescent="0.25">
      <c r="A111" s="15"/>
      <c r="B111" s="5"/>
      <c r="C111" s="16"/>
      <c r="D111" s="6"/>
      <c r="E111" s="15"/>
      <c r="F111" s="5"/>
      <c r="G111" s="16"/>
      <c r="H111" s="6"/>
      <c r="I111" s="15"/>
      <c r="J111" s="17"/>
      <c r="K111" s="5"/>
      <c r="L111" s="16"/>
      <c r="M111" s="18"/>
      <c r="N111" s="16"/>
      <c r="O111" s="5"/>
      <c r="P111" s="5"/>
      <c r="Q111" s="5"/>
      <c r="R111" s="5"/>
      <c r="S111" s="5"/>
      <c r="T111" s="5"/>
      <c r="U111" s="5"/>
      <c r="V111" s="16"/>
      <c r="W111" s="5"/>
      <c r="X111" s="2"/>
      <c r="Y111" s="2"/>
      <c r="Z111" s="2"/>
    </row>
    <row r="112" spans="1:26" ht="25.5" customHeight="1" x14ac:dyDescent="0.2">
      <c r="A112" s="140" t="s">
        <v>269</v>
      </c>
      <c r="B112" s="141"/>
      <c r="C112" s="141"/>
      <c r="D112" s="141"/>
      <c r="E112" s="141"/>
      <c r="F112" s="141"/>
      <c r="G112" s="141"/>
      <c r="H112" s="141"/>
      <c r="I112" s="141"/>
      <c r="J112" s="141"/>
      <c r="K112" s="141"/>
      <c r="L112" s="141"/>
      <c r="M112" s="141"/>
      <c r="N112" s="141"/>
      <c r="O112" s="141"/>
      <c r="P112" s="141"/>
      <c r="Q112" s="141"/>
      <c r="R112" s="141"/>
      <c r="S112" s="141"/>
      <c r="T112" s="141"/>
      <c r="U112" s="142"/>
      <c r="V112" s="19">
        <f>SUM(V10:V110)</f>
        <v>3530635858</v>
      </c>
      <c r="W112" s="20"/>
      <c r="X112" s="2"/>
      <c r="Y112" s="2"/>
      <c r="Z112" s="2"/>
    </row>
    <row r="113" spans="1:26" ht="13.5" customHeight="1" x14ac:dyDescent="0.2">
      <c r="A113" s="16"/>
      <c r="B113" s="5"/>
      <c r="C113" s="16"/>
      <c r="D113" s="5"/>
      <c r="E113" s="16"/>
      <c r="F113" s="5"/>
      <c r="G113" s="16"/>
      <c r="H113" s="5"/>
      <c r="I113" s="16"/>
      <c r="J113" s="5"/>
      <c r="K113" s="5"/>
      <c r="L113" s="16"/>
      <c r="M113" s="5"/>
      <c r="N113" s="16"/>
      <c r="O113" s="5"/>
      <c r="P113" s="5"/>
      <c r="Q113" s="5"/>
      <c r="R113" s="5"/>
      <c r="S113" s="5"/>
      <c r="T113" s="5"/>
      <c r="U113" s="5"/>
      <c r="V113" s="16"/>
      <c r="W113" s="5"/>
      <c r="X113" s="2"/>
      <c r="Y113" s="2"/>
      <c r="Z113" s="2"/>
    </row>
    <row r="114" spans="1:26" ht="12.75" customHeight="1" x14ac:dyDescent="0.2">
      <c r="A114" s="21"/>
      <c r="B114" s="22"/>
      <c r="C114" s="23"/>
      <c r="D114" s="22"/>
      <c r="E114" s="23"/>
      <c r="F114" s="22"/>
      <c r="G114" s="23"/>
      <c r="H114" s="22"/>
      <c r="I114" s="23"/>
      <c r="J114" s="22"/>
      <c r="K114" s="22"/>
      <c r="L114" s="23"/>
      <c r="M114" s="22"/>
      <c r="N114" s="23"/>
      <c r="O114" s="22"/>
      <c r="P114" s="22"/>
      <c r="Q114" s="22"/>
      <c r="R114" s="22"/>
      <c r="S114" s="22"/>
      <c r="T114" s="22"/>
      <c r="U114" s="22"/>
      <c r="V114" s="23"/>
      <c r="W114" s="24"/>
      <c r="X114" s="2"/>
      <c r="Y114" s="2"/>
      <c r="Z114" s="2"/>
    </row>
    <row r="115" spans="1:26" ht="42.75" customHeight="1" x14ac:dyDescent="0.2">
      <c r="A115" s="25"/>
      <c r="B115" s="5"/>
      <c r="C115" s="26"/>
      <c r="D115" s="5"/>
      <c r="E115" s="16"/>
      <c r="F115" s="5"/>
      <c r="G115" s="5"/>
      <c r="H115" s="5"/>
      <c r="I115" s="5"/>
      <c r="J115" s="5"/>
      <c r="K115" s="5"/>
      <c r="L115" s="26" t="s">
        <v>270</v>
      </c>
      <c r="M115" s="5"/>
      <c r="N115" s="16"/>
      <c r="O115" s="5"/>
      <c r="P115" s="5"/>
      <c r="Q115" s="155" t="s">
        <v>271</v>
      </c>
      <c r="R115" s="156"/>
      <c r="S115" s="156"/>
      <c r="T115" s="5"/>
      <c r="U115" s="5"/>
      <c r="V115" s="16"/>
      <c r="W115" s="27"/>
      <c r="X115" s="2"/>
      <c r="Y115" s="2"/>
      <c r="Z115" s="2"/>
    </row>
    <row r="116" spans="1:26" ht="14.25" customHeight="1" x14ac:dyDescent="0.2">
      <c r="A116" s="25"/>
      <c r="B116" s="5"/>
      <c r="C116" s="26"/>
      <c r="D116" s="5"/>
      <c r="E116" s="16"/>
      <c r="F116" s="5"/>
      <c r="G116" s="5"/>
      <c r="H116" s="5"/>
      <c r="I116" s="5"/>
      <c r="J116" s="5"/>
      <c r="K116" s="5"/>
      <c r="L116" s="16"/>
      <c r="M116" s="5"/>
      <c r="N116" s="16"/>
      <c r="O116" s="5"/>
      <c r="P116" s="5"/>
      <c r="Q116" s="26"/>
      <c r="R116" s="16"/>
      <c r="S116" s="5"/>
      <c r="T116" s="5"/>
      <c r="U116" s="5"/>
      <c r="V116" s="16"/>
      <c r="W116" s="27"/>
      <c r="X116" s="2"/>
      <c r="Y116" s="2"/>
      <c r="Z116" s="2"/>
    </row>
    <row r="117" spans="1:26" ht="14.25" customHeight="1" x14ac:dyDescent="0.2">
      <c r="A117" s="25"/>
      <c r="B117" s="5"/>
      <c r="C117" s="26"/>
      <c r="D117" s="5"/>
      <c r="E117" s="16"/>
      <c r="F117" s="5"/>
      <c r="G117" s="5"/>
      <c r="H117" s="5"/>
      <c r="I117" s="5"/>
      <c r="J117" s="5"/>
      <c r="K117" s="5"/>
      <c r="L117" s="16"/>
      <c r="M117" s="5"/>
      <c r="N117" s="16"/>
      <c r="O117" s="5"/>
      <c r="P117" s="5"/>
      <c r="Q117" s="26"/>
      <c r="R117" s="16"/>
      <c r="S117" s="16"/>
      <c r="T117" s="16"/>
      <c r="U117" s="16"/>
      <c r="V117" s="16"/>
      <c r="W117" s="28"/>
      <c r="X117" s="2"/>
      <c r="Y117" s="2"/>
      <c r="Z117" s="2"/>
    </row>
    <row r="118" spans="1:26" ht="12.75" customHeight="1" x14ac:dyDescent="0.2">
      <c r="A118" s="25"/>
      <c r="B118" s="5"/>
      <c r="C118" s="16"/>
      <c r="D118" s="5"/>
      <c r="E118" s="16"/>
      <c r="F118" s="5"/>
      <c r="G118" s="5"/>
      <c r="H118" s="5"/>
      <c r="I118" s="5"/>
      <c r="J118" s="5"/>
      <c r="K118" s="5"/>
      <c r="L118" s="16"/>
      <c r="M118" s="5"/>
      <c r="N118" s="16"/>
      <c r="O118" s="5"/>
      <c r="P118" s="5"/>
      <c r="Q118" s="16"/>
      <c r="R118" s="16"/>
      <c r="S118" s="16"/>
      <c r="T118" s="16"/>
      <c r="U118" s="16"/>
      <c r="V118" s="16"/>
      <c r="W118" s="28"/>
      <c r="X118" s="2"/>
      <c r="Y118" s="2"/>
      <c r="Z118" s="2"/>
    </row>
    <row r="119" spans="1:26" ht="14.25" customHeight="1" x14ac:dyDescent="0.2">
      <c r="A119" s="25"/>
      <c r="B119" s="5"/>
      <c r="C119" s="26"/>
      <c r="D119" s="5"/>
      <c r="E119" s="16"/>
      <c r="F119" s="5"/>
      <c r="G119" s="5"/>
      <c r="H119" s="5"/>
      <c r="I119" s="5"/>
      <c r="J119" s="5"/>
      <c r="K119" s="5"/>
      <c r="L119" s="16"/>
      <c r="M119" s="5"/>
      <c r="N119" s="16"/>
      <c r="O119" s="5"/>
      <c r="P119" s="5"/>
      <c r="Q119" s="26"/>
      <c r="R119" s="26"/>
      <c r="S119" s="16"/>
      <c r="T119" s="16"/>
      <c r="U119" s="16"/>
      <c r="V119" s="16"/>
      <c r="W119" s="28"/>
      <c r="X119" s="2"/>
      <c r="Y119" s="2"/>
      <c r="Z119" s="2"/>
    </row>
    <row r="120" spans="1:26" ht="25.5" customHeight="1" x14ac:dyDescent="0.2">
      <c r="A120" s="25"/>
      <c r="B120" s="5"/>
      <c r="C120" s="29"/>
      <c r="D120" s="5"/>
      <c r="E120" s="16"/>
      <c r="F120" s="5"/>
      <c r="G120" s="5"/>
      <c r="H120" s="5"/>
      <c r="I120" s="5"/>
      <c r="J120" s="5"/>
      <c r="K120" s="5"/>
      <c r="L120" s="165" t="s">
        <v>278</v>
      </c>
      <c r="M120" s="166"/>
      <c r="N120" s="16"/>
      <c r="O120" s="5"/>
      <c r="P120" s="5"/>
      <c r="Q120" s="167" t="s">
        <v>350</v>
      </c>
      <c r="R120" s="166"/>
      <c r="S120" s="166"/>
      <c r="T120" s="16"/>
      <c r="U120" s="16"/>
      <c r="V120" s="16"/>
      <c r="W120" s="28"/>
      <c r="X120" s="2"/>
      <c r="Y120" s="2"/>
      <c r="Z120" s="2"/>
    </row>
    <row r="121" spans="1:26" ht="15" customHeight="1" x14ac:dyDescent="0.2">
      <c r="A121" s="25"/>
      <c r="B121" s="5"/>
      <c r="C121" s="29"/>
      <c r="D121" s="5"/>
      <c r="E121" s="16"/>
      <c r="F121" s="5"/>
      <c r="G121" s="5"/>
      <c r="H121" s="5"/>
      <c r="I121" s="5"/>
      <c r="J121" s="5"/>
      <c r="K121" s="5"/>
      <c r="L121" s="16" t="s">
        <v>272</v>
      </c>
      <c r="M121" s="5"/>
      <c r="N121" s="16"/>
      <c r="O121" s="5"/>
      <c r="P121" s="5"/>
      <c r="Q121" s="26" t="s">
        <v>274</v>
      </c>
      <c r="R121" s="26"/>
      <c r="S121" s="16"/>
      <c r="T121" s="16"/>
      <c r="U121" s="16"/>
      <c r="V121" s="16"/>
      <c r="W121" s="28"/>
      <c r="X121" s="2"/>
      <c r="Y121" s="2"/>
      <c r="Z121" s="2"/>
    </row>
    <row r="122" spans="1:26" ht="14.25" customHeight="1" x14ac:dyDescent="0.2">
      <c r="A122" s="25"/>
      <c r="B122" s="5"/>
      <c r="C122" s="16"/>
      <c r="D122" s="5"/>
      <c r="E122" s="16"/>
      <c r="F122" s="5"/>
      <c r="G122" s="16"/>
      <c r="H122" s="5"/>
      <c r="I122" s="16"/>
      <c r="J122" s="5"/>
      <c r="K122" s="5"/>
      <c r="L122" s="16"/>
      <c r="M122" s="5"/>
      <c r="N122" s="26"/>
      <c r="O122" s="5"/>
      <c r="P122" s="16"/>
      <c r="Q122" s="16"/>
      <c r="R122" s="16"/>
      <c r="S122" s="16"/>
      <c r="T122" s="16"/>
      <c r="U122" s="16"/>
      <c r="V122" s="16"/>
      <c r="W122" s="28"/>
      <c r="X122" s="2"/>
      <c r="Y122" s="2"/>
      <c r="Z122" s="2"/>
    </row>
    <row r="123" spans="1:26" ht="14.25" customHeight="1" x14ac:dyDescent="0.2">
      <c r="A123" s="25"/>
      <c r="B123" s="5"/>
      <c r="C123" s="16"/>
      <c r="D123" s="5"/>
      <c r="E123" s="16"/>
      <c r="F123" s="5"/>
      <c r="G123" s="16"/>
      <c r="H123" s="5"/>
      <c r="I123" s="16"/>
      <c r="J123" s="5"/>
      <c r="K123" s="5"/>
      <c r="L123" s="16"/>
      <c r="M123" s="5"/>
      <c r="N123" s="26"/>
      <c r="O123" s="5"/>
      <c r="P123" s="16"/>
      <c r="Q123" s="16"/>
      <c r="R123" s="16"/>
      <c r="S123" s="16"/>
      <c r="T123" s="16"/>
      <c r="U123" s="16"/>
      <c r="V123" s="16"/>
      <c r="W123" s="28"/>
      <c r="X123" s="2"/>
      <c r="Y123" s="2"/>
      <c r="Z123" s="2"/>
    </row>
    <row r="124" spans="1:26" ht="31.5" customHeight="1" x14ac:dyDescent="0.2">
      <c r="A124" s="151" t="s">
        <v>273</v>
      </c>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3"/>
      <c r="X124" s="2"/>
      <c r="Y124" s="2"/>
      <c r="Z124" s="2"/>
    </row>
    <row r="125" spans="1:26" ht="12.75" customHeight="1" x14ac:dyDescent="0.2">
      <c r="A125" s="5"/>
      <c r="B125" s="5"/>
      <c r="C125" s="5"/>
      <c r="D125" s="5"/>
      <c r="E125" s="5"/>
      <c r="F125" s="5"/>
      <c r="G125" s="5"/>
      <c r="H125" s="5"/>
      <c r="I125" s="5"/>
      <c r="J125" s="5"/>
      <c r="K125" s="5"/>
      <c r="L125" s="5"/>
      <c r="M125" s="5"/>
      <c r="N125" s="5"/>
      <c r="O125" s="5"/>
      <c r="P125" s="5"/>
      <c r="Q125" s="5"/>
      <c r="R125" s="5"/>
      <c r="S125" s="5"/>
      <c r="T125" s="5"/>
      <c r="U125" s="5"/>
      <c r="V125" s="16"/>
      <c r="W125" s="5"/>
      <c r="X125" s="2"/>
      <c r="Y125" s="2"/>
      <c r="Z125" s="2"/>
    </row>
    <row r="126" spans="1:26" ht="12.75" customHeight="1" x14ac:dyDescent="0.2">
      <c r="A126" s="5"/>
      <c r="B126" s="5"/>
      <c r="C126" s="5"/>
      <c r="D126" s="5"/>
      <c r="E126" s="5"/>
      <c r="F126" s="5"/>
      <c r="G126" s="5"/>
      <c r="H126" s="5"/>
      <c r="I126" s="5"/>
      <c r="J126" s="5"/>
      <c r="K126" s="5"/>
      <c r="L126" s="5"/>
      <c r="M126" s="5"/>
      <c r="N126" s="5"/>
      <c r="O126" s="5"/>
      <c r="P126" s="5"/>
      <c r="Q126" s="5"/>
      <c r="R126" s="5"/>
      <c r="S126" s="5"/>
      <c r="T126" s="5"/>
      <c r="U126" s="5"/>
      <c r="V126" s="16"/>
      <c r="W126" s="5"/>
      <c r="X126" s="2"/>
      <c r="Y126" s="2"/>
      <c r="Z126" s="2"/>
    </row>
    <row r="127" spans="1:26" ht="12.75" customHeight="1" x14ac:dyDescent="0.2">
      <c r="A127" s="5"/>
      <c r="B127" s="5"/>
      <c r="C127" s="5"/>
      <c r="D127" s="5"/>
      <c r="E127" s="5"/>
      <c r="F127" s="5"/>
      <c r="G127" s="5"/>
      <c r="H127" s="5"/>
      <c r="I127" s="5"/>
      <c r="J127" s="5"/>
      <c r="K127" s="5"/>
      <c r="L127" s="5"/>
      <c r="M127" s="5"/>
      <c r="N127" s="5"/>
      <c r="O127" s="5"/>
      <c r="P127" s="5"/>
      <c r="Q127" s="5"/>
      <c r="R127" s="5"/>
      <c r="S127" s="5"/>
      <c r="T127" s="5"/>
      <c r="U127" s="5"/>
      <c r="V127" s="16"/>
      <c r="W127" s="5"/>
      <c r="X127" s="2"/>
      <c r="Y127" s="2"/>
      <c r="Z127" s="2"/>
    </row>
    <row r="128" spans="1:26" ht="12.75" customHeight="1" x14ac:dyDescent="0.2">
      <c r="A128" s="5"/>
      <c r="B128" s="5"/>
      <c r="C128" s="5"/>
      <c r="D128" s="5"/>
      <c r="E128" s="5"/>
      <c r="F128" s="5"/>
      <c r="G128" s="5"/>
      <c r="H128" s="5"/>
      <c r="I128" s="5"/>
      <c r="J128" s="5"/>
      <c r="K128" s="5"/>
      <c r="L128" s="5"/>
      <c r="M128" s="5"/>
      <c r="N128" s="5"/>
      <c r="O128" s="5"/>
      <c r="P128" s="5"/>
      <c r="Q128" s="5"/>
      <c r="R128" s="5"/>
      <c r="S128" s="5"/>
      <c r="T128" s="5"/>
      <c r="U128" s="5"/>
      <c r="V128" s="16"/>
      <c r="W128" s="5"/>
      <c r="X128" s="2"/>
      <c r="Y128" s="2"/>
      <c r="Z128" s="2"/>
    </row>
    <row r="129" spans="1:26" ht="12.75" customHeight="1" x14ac:dyDescent="0.2">
      <c r="A129" s="5"/>
      <c r="B129" s="5"/>
      <c r="C129" s="5"/>
      <c r="D129" s="5"/>
      <c r="E129" s="5"/>
      <c r="F129" s="5"/>
      <c r="G129" s="5"/>
      <c r="H129" s="5"/>
      <c r="I129" s="5"/>
      <c r="J129" s="5"/>
      <c r="K129" s="5"/>
      <c r="L129" s="5"/>
      <c r="M129" s="5"/>
      <c r="N129" s="5"/>
      <c r="O129" s="5"/>
      <c r="P129" s="5"/>
      <c r="Q129" s="5"/>
      <c r="R129" s="5"/>
      <c r="S129" s="5"/>
      <c r="T129" s="5"/>
      <c r="U129" s="5"/>
      <c r="V129" s="16"/>
      <c r="W129" s="5"/>
      <c r="X129" s="2"/>
      <c r="Y129" s="2"/>
      <c r="Z129" s="2"/>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16"/>
      <c r="W130" s="5"/>
      <c r="X130" s="2"/>
      <c r="Y130" s="2"/>
      <c r="Z130" s="2"/>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16"/>
      <c r="W131" s="5"/>
      <c r="X131" s="2"/>
      <c r="Y131" s="2"/>
      <c r="Z131" s="2"/>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16"/>
      <c r="W132" s="5"/>
      <c r="X132" s="2"/>
      <c r="Y132" s="2"/>
      <c r="Z132" s="2"/>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16"/>
      <c r="W133" s="5"/>
      <c r="X133" s="2"/>
      <c r="Y133" s="2"/>
      <c r="Z133" s="2"/>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16"/>
      <c r="W134" s="5"/>
      <c r="X134" s="2"/>
      <c r="Y134" s="2"/>
      <c r="Z134" s="2"/>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16"/>
      <c r="W135" s="5"/>
      <c r="X135" s="2"/>
      <c r="Y135" s="2"/>
      <c r="Z135" s="2"/>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16"/>
      <c r="W136" s="5"/>
      <c r="X136" s="2"/>
      <c r="Y136" s="2"/>
      <c r="Z136" s="2"/>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16"/>
      <c r="W137" s="5"/>
      <c r="X137" s="2"/>
      <c r="Y137" s="2"/>
      <c r="Z137" s="2"/>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16"/>
      <c r="W138" s="5"/>
      <c r="X138" s="2"/>
      <c r="Y138" s="2"/>
      <c r="Z138" s="2"/>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16"/>
      <c r="W139" s="5"/>
      <c r="X139" s="2"/>
      <c r="Y139" s="2"/>
      <c r="Z139" s="2"/>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16"/>
      <c r="W140" s="5"/>
      <c r="X140" s="2"/>
      <c r="Y140" s="2"/>
      <c r="Z140" s="2"/>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16"/>
      <c r="W141" s="5"/>
      <c r="X141" s="2"/>
      <c r="Y141" s="2"/>
      <c r="Z141" s="2"/>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16"/>
      <c r="W142" s="5"/>
      <c r="X142" s="2"/>
      <c r="Y142" s="2"/>
      <c r="Z142" s="2"/>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16"/>
      <c r="W143" s="5"/>
      <c r="X143" s="2"/>
      <c r="Y143" s="2"/>
      <c r="Z143" s="2"/>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16"/>
      <c r="W144" s="5"/>
      <c r="X144" s="2"/>
      <c r="Y144" s="2"/>
      <c r="Z144" s="2"/>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16"/>
      <c r="W145" s="5"/>
      <c r="X145" s="2"/>
      <c r="Y145" s="2"/>
      <c r="Z145" s="2"/>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16"/>
      <c r="W146" s="5"/>
      <c r="X146" s="2"/>
      <c r="Y146" s="2"/>
      <c r="Z146" s="2"/>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16"/>
      <c r="W147" s="5"/>
      <c r="X147" s="2"/>
      <c r="Y147" s="2"/>
      <c r="Z147" s="2"/>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16"/>
      <c r="W148" s="5"/>
      <c r="X148" s="2"/>
      <c r="Y148" s="2"/>
      <c r="Z148" s="2"/>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16"/>
      <c r="W149" s="5"/>
      <c r="X149" s="2"/>
      <c r="Y149" s="2"/>
      <c r="Z149" s="2"/>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16"/>
      <c r="W150" s="5"/>
      <c r="X150" s="2"/>
      <c r="Y150" s="2"/>
      <c r="Z150" s="2"/>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16"/>
      <c r="W151" s="5"/>
      <c r="X151" s="2"/>
      <c r="Y151" s="2"/>
      <c r="Z151" s="2"/>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16"/>
      <c r="W152" s="5"/>
      <c r="X152" s="2"/>
      <c r="Y152" s="2"/>
      <c r="Z152" s="2"/>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16"/>
      <c r="W153" s="5"/>
      <c r="X153" s="2"/>
      <c r="Y153" s="2"/>
      <c r="Z153" s="2"/>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16"/>
      <c r="W154" s="5"/>
      <c r="X154" s="2"/>
      <c r="Y154" s="2"/>
      <c r="Z154" s="2"/>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16"/>
      <c r="W155" s="5"/>
      <c r="X155" s="2"/>
      <c r="Y155" s="2"/>
      <c r="Z155" s="2"/>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16"/>
      <c r="W156" s="5"/>
      <c r="X156" s="2"/>
      <c r="Y156" s="2"/>
      <c r="Z156" s="2"/>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16"/>
      <c r="W157" s="5"/>
      <c r="X157" s="2"/>
      <c r="Y157" s="2"/>
      <c r="Z157" s="2"/>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16"/>
      <c r="W158" s="5"/>
      <c r="X158" s="2"/>
      <c r="Y158" s="2"/>
      <c r="Z158" s="2"/>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16"/>
      <c r="W159" s="5"/>
      <c r="X159" s="2"/>
      <c r="Y159" s="2"/>
      <c r="Z159" s="2"/>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16"/>
      <c r="W160" s="5"/>
      <c r="X160" s="2"/>
      <c r="Y160" s="2"/>
      <c r="Z160" s="2"/>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16"/>
      <c r="W161" s="5"/>
      <c r="X161" s="2"/>
      <c r="Y161" s="2"/>
      <c r="Z161" s="2"/>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16"/>
      <c r="W162" s="5"/>
      <c r="X162" s="2"/>
      <c r="Y162" s="2"/>
      <c r="Z162" s="2"/>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16"/>
      <c r="W163" s="5"/>
      <c r="X163" s="2"/>
      <c r="Y163" s="2"/>
      <c r="Z163" s="2"/>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16"/>
      <c r="W164" s="5"/>
      <c r="X164" s="2"/>
      <c r="Y164" s="2"/>
      <c r="Z164" s="2"/>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16"/>
      <c r="W165" s="5"/>
      <c r="X165" s="2"/>
      <c r="Y165" s="2"/>
      <c r="Z165" s="2"/>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16"/>
      <c r="W166" s="5"/>
      <c r="X166" s="2"/>
      <c r="Y166" s="2"/>
      <c r="Z166" s="2"/>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16"/>
      <c r="W167" s="5"/>
      <c r="X167" s="2"/>
      <c r="Y167" s="2"/>
      <c r="Z167" s="2"/>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16"/>
      <c r="W168" s="5"/>
      <c r="X168" s="2"/>
      <c r="Y168" s="2"/>
      <c r="Z168" s="2"/>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16"/>
      <c r="W169" s="5"/>
      <c r="X169" s="2"/>
      <c r="Y169" s="2"/>
      <c r="Z169" s="2"/>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16"/>
      <c r="W170" s="5"/>
      <c r="X170" s="2"/>
      <c r="Y170" s="2"/>
      <c r="Z170" s="2"/>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16"/>
      <c r="W171" s="5"/>
      <c r="X171" s="2"/>
      <c r="Y171" s="2"/>
      <c r="Z171" s="2"/>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16"/>
      <c r="W172" s="5"/>
      <c r="X172" s="2"/>
      <c r="Y172" s="2"/>
      <c r="Z172" s="2"/>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16"/>
      <c r="W173" s="5"/>
      <c r="X173" s="2"/>
      <c r="Y173" s="2"/>
      <c r="Z173" s="2"/>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16"/>
      <c r="W174" s="5"/>
      <c r="X174" s="2"/>
      <c r="Y174" s="2"/>
      <c r="Z174" s="2"/>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16"/>
      <c r="W175" s="5"/>
      <c r="X175" s="2"/>
      <c r="Y175" s="2"/>
      <c r="Z175" s="2"/>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16"/>
      <c r="W176" s="5"/>
      <c r="X176" s="2"/>
      <c r="Y176" s="2"/>
      <c r="Z176" s="2"/>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16"/>
      <c r="W177" s="5"/>
      <c r="X177" s="2"/>
      <c r="Y177" s="2"/>
      <c r="Z177" s="2"/>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16"/>
      <c r="W178" s="5"/>
      <c r="X178" s="2"/>
      <c r="Y178" s="2"/>
      <c r="Z178" s="2"/>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16"/>
      <c r="W179" s="5"/>
      <c r="X179" s="2"/>
      <c r="Y179" s="2"/>
      <c r="Z179" s="2"/>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16"/>
      <c r="W180" s="5"/>
      <c r="X180" s="2"/>
      <c r="Y180" s="2"/>
      <c r="Z180" s="2"/>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16"/>
      <c r="W181" s="5"/>
      <c r="X181" s="2"/>
      <c r="Y181" s="2"/>
      <c r="Z181" s="2"/>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16"/>
      <c r="W182" s="5"/>
      <c r="X182" s="2"/>
      <c r="Y182" s="2"/>
      <c r="Z182" s="2"/>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16"/>
      <c r="W183" s="5"/>
      <c r="X183" s="2"/>
      <c r="Y183" s="2"/>
      <c r="Z183" s="2"/>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16"/>
      <c r="W184" s="5"/>
      <c r="X184" s="2"/>
      <c r="Y184" s="2"/>
      <c r="Z184" s="2"/>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16"/>
      <c r="W185" s="5"/>
      <c r="X185" s="2"/>
      <c r="Y185" s="2"/>
      <c r="Z185" s="2"/>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16"/>
      <c r="W186" s="5"/>
      <c r="X186" s="2"/>
      <c r="Y186" s="2"/>
      <c r="Z186" s="2"/>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16"/>
      <c r="W187" s="5"/>
      <c r="X187" s="2"/>
      <c r="Y187" s="2"/>
      <c r="Z187" s="2"/>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16"/>
      <c r="W188" s="5"/>
      <c r="X188" s="2"/>
      <c r="Y188" s="2"/>
      <c r="Z188" s="2"/>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16"/>
      <c r="W189" s="5"/>
      <c r="X189" s="2"/>
      <c r="Y189" s="2"/>
      <c r="Z189" s="2"/>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16"/>
      <c r="W190" s="5"/>
      <c r="X190" s="2"/>
      <c r="Y190" s="2"/>
      <c r="Z190" s="2"/>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16"/>
      <c r="W191" s="5"/>
      <c r="X191" s="2"/>
      <c r="Y191" s="2"/>
      <c r="Z191" s="2"/>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16"/>
      <c r="W192" s="5"/>
      <c r="X192" s="2"/>
      <c r="Y192" s="2"/>
      <c r="Z192" s="2"/>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16"/>
      <c r="W193" s="5"/>
      <c r="X193" s="2"/>
      <c r="Y193" s="2"/>
      <c r="Z193" s="2"/>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16"/>
      <c r="W194" s="5"/>
      <c r="X194" s="2"/>
      <c r="Y194" s="2"/>
      <c r="Z194" s="2"/>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16"/>
      <c r="W195" s="5"/>
      <c r="X195" s="2"/>
      <c r="Y195" s="2"/>
      <c r="Z195" s="2"/>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16"/>
      <c r="W196" s="5"/>
      <c r="X196" s="2"/>
      <c r="Y196" s="2"/>
      <c r="Z196" s="2"/>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16"/>
      <c r="W197" s="5"/>
      <c r="X197" s="2"/>
      <c r="Y197" s="2"/>
      <c r="Z197" s="2"/>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16"/>
      <c r="W198" s="5"/>
      <c r="X198" s="2"/>
      <c r="Y198" s="2"/>
      <c r="Z198" s="2"/>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16"/>
      <c r="W199" s="5"/>
      <c r="X199" s="2"/>
      <c r="Y199" s="2"/>
      <c r="Z199" s="2"/>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16"/>
      <c r="W200" s="5"/>
      <c r="X200" s="2"/>
      <c r="Y200" s="2"/>
      <c r="Z200" s="2"/>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16"/>
      <c r="W201" s="5"/>
      <c r="X201" s="2"/>
      <c r="Y201" s="2"/>
      <c r="Z201" s="2"/>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16"/>
      <c r="W202" s="5"/>
      <c r="X202" s="2"/>
      <c r="Y202" s="2"/>
      <c r="Z202" s="2"/>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16"/>
      <c r="W203" s="5"/>
      <c r="X203" s="2"/>
      <c r="Y203" s="2"/>
      <c r="Z203" s="2"/>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16"/>
      <c r="W204" s="5"/>
      <c r="X204" s="2"/>
      <c r="Y204" s="2"/>
      <c r="Z204" s="2"/>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16"/>
      <c r="W205" s="5"/>
      <c r="X205" s="2"/>
      <c r="Y205" s="2"/>
      <c r="Z205" s="2"/>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16"/>
      <c r="W206" s="5"/>
      <c r="X206" s="2"/>
      <c r="Y206" s="2"/>
      <c r="Z206" s="2"/>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16"/>
      <c r="W207" s="5"/>
      <c r="X207" s="2"/>
      <c r="Y207" s="2"/>
      <c r="Z207" s="2"/>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16"/>
      <c r="W208" s="5"/>
      <c r="X208" s="2"/>
      <c r="Y208" s="2"/>
      <c r="Z208" s="2"/>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16"/>
      <c r="W209" s="5"/>
      <c r="X209" s="2"/>
      <c r="Y209" s="2"/>
      <c r="Z209" s="2"/>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16"/>
      <c r="W210" s="5"/>
      <c r="X210" s="2"/>
      <c r="Y210" s="2"/>
      <c r="Z210" s="2"/>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16"/>
      <c r="W211" s="5"/>
      <c r="X211" s="2"/>
      <c r="Y211" s="2"/>
      <c r="Z211" s="2"/>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16"/>
      <c r="W212" s="5"/>
      <c r="X212" s="2"/>
      <c r="Y212" s="2"/>
      <c r="Z212" s="2"/>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16"/>
      <c r="W213" s="5"/>
      <c r="X213" s="2"/>
      <c r="Y213" s="2"/>
      <c r="Z213" s="2"/>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16"/>
      <c r="W214" s="5"/>
      <c r="X214" s="2"/>
      <c r="Y214" s="2"/>
      <c r="Z214" s="2"/>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16"/>
      <c r="W215" s="5"/>
      <c r="X215" s="2"/>
      <c r="Y215" s="2"/>
      <c r="Z215" s="2"/>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16"/>
      <c r="W216" s="5"/>
      <c r="X216" s="2"/>
      <c r="Y216" s="2"/>
      <c r="Z216" s="2"/>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16"/>
      <c r="W217" s="5"/>
      <c r="X217" s="2"/>
      <c r="Y217" s="2"/>
      <c r="Z217" s="2"/>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16"/>
      <c r="W218" s="5"/>
      <c r="X218" s="2"/>
      <c r="Y218" s="2"/>
      <c r="Z218" s="2"/>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16"/>
      <c r="W219" s="5"/>
      <c r="X219" s="2"/>
      <c r="Y219" s="2"/>
      <c r="Z219" s="2"/>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16"/>
      <c r="W220" s="5"/>
      <c r="X220" s="2"/>
      <c r="Y220" s="2"/>
      <c r="Z220" s="2"/>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16"/>
      <c r="W221" s="5"/>
      <c r="X221" s="2"/>
      <c r="Y221" s="2"/>
      <c r="Z221" s="2"/>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16"/>
      <c r="W222" s="5"/>
      <c r="X222" s="2"/>
      <c r="Y222" s="2"/>
      <c r="Z222" s="2"/>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16"/>
      <c r="W223" s="5"/>
      <c r="X223" s="2"/>
      <c r="Y223" s="2"/>
      <c r="Z223" s="2"/>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16"/>
      <c r="W224" s="5"/>
      <c r="X224" s="2"/>
      <c r="Y224" s="2"/>
      <c r="Z224" s="2"/>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16"/>
      <c r="W225" s="5"/>
      <c r="X225" s="2"/>
      <c r="Y225" s="2"/>
      <c r="Z225" s="2"/>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16"/>
      <c r="W226" s="5"/>
      <c r="X226" s="2"/>
      <c r="Y226" s="2"/>
      <c r="Z226" s="2"/>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16"/>
      <c r="W227" s="5"/>
      <c r="X227" s="2"/>
      <c r="Y227" s="2"/>
      <c r="Z227" s="2"/>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16"/>
      <c r="W228" s="5"/>
      <c r="X228" s="2"/>
      <c r="Y228" s="2"/>
      <c r="Z228" s="2"/>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16"/>
      <c r="W229" s="5"/>
      <c r="X229" s="2"/>
      <c r="Y229" s="2"/>
      <c r="Z229" s="2"/>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16"/>
      <c r="W230" s="5"/>
      <c r="X230" s="2"/>
      <c r="Y230" s="2"/>
      <c r="Z230" s="2"/>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16"/>
      <c r="W231" s="5"/>
      <c r="X231" s="2"/>
      <c r="Y231" s="2"/>
      <c r="Z231" s="2"/>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16"/>
      <c r="W232" s="5"/>
      <c r="X232" s="2"/>
      <c r="Y232" s="2"/>
      <c r="Z232" s="2"/>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16"/>
      <c r="W233" s="5"/>
      <c r="X233" s="2"/>
      <c r="Y233" s="2"/>
      <c r="Z233" s="2"/>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16"/>
      <c r="W234" s="5"/>
      <c r="X234" s="2"/>
      <c r="Y234" s="2"/>
      <c r="Z234" s="2"/>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16"/>
      <c r="W235" s="5"/>
      <c r="X235" s="2"/>
      <c r="Y235" s="2"/>
      <c r="Z235" s="2"/>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16"/>
      <c r="W236" s="5"/>
      <c r="X236" s="2"/>
      <c r="Y236" s="2"/>
      <c r="Z236" s="2"/>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16"/>
      <c r="W237" s="5"/>
      <c r="X237" s="2"/>
      <c r="Y237" s="2"/>
      <c r="Z237" s="2"/>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16"/>
      <c r="W238" s="5"/>
      <c r="X238" s="2"/>
      <c r="Y238" s="2"/>
      <c r="Z238" s="2"/>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16"/>
      <c r="W239" s="5"/>
      <c r="X239" s="2"/>
      <c r="Y239" s="2"/>
      <c r="Z239" s="2"/>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16"/>
      <c r="W240" s="5"/>
      <c r="X240" s="2"/>
      <c r="Y240" s="2"/>
      <c r="Z240" s="2"/>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16"/>
      <c r="W241" s="5"/>
      <c r="X241" s="2"/>
      <c r="Y241" s="2"/>
      <c r="Z241" s="2"/>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16"/>
      <c r="W242" s="5"/>
      <c r="X242" s="2"/>
      <c r="Y242" s="2"/>
      <c r="Z242" s="2"/>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16"/>
      <c r="W243" s="5"/>
      <c r="X243" s="2"/>
      <c r="Y243" s="2"/>
      <c r="Z243" s="2"/>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16"/>
      <c r="W244" s="5"/>
      <c r="X244" s="2"/>
      <c r="Y244" s="2"/>
      <c r="Z244" s="2"/>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16"/>
      <c r="W245" s="5"/>
      <c r="X245" s="2"/>
      <c r="Y245" s="2"/>
      <c r="Z245" s="2"/>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16"/>
      <c r="W246" s="5"/>
      <c r="X246" s="2"/>
      <c r="Y246" s="2"/>
      <c r="Z246" s="2"/>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16"/>
      <c r="W247" s="5"/>
      <c r="X247" s="2"/>
      <c r="Y247" s="2"/>
      <c r="Z247" s="2"/>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16"/>
      <c r="W248" s="5"/>
      <c r="X248" s="2"/>
      <c r="Y248" s="2"/>
      <c r="Z248" s="2"/>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16"/>
      <c r="W249" s="5"/>
      <c r="X249" s="2"/>
      <c r="Y249" s="2"/>
      <c r="Z249" s="2"/>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16"/>
      <c r="W250" s="5"/>
      <c r="X250" s="2"/>
      <c r="Y250" s="2"/>
      <c r="Z250" s="2"/>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16"/>
      <c r="W251" s="5"/>
      <c r="X251" s="2"/>
      <c r="Y251" s="2"/>
      <c r="Z251" s="2"/>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16"/>
      <c r="W252" s="5"/>
      <c r="X252" s="2"/>
      <c r="Y252" s="2"/>
      <c r="Z252" s="2"/>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16"/>
      <c r="W253" s="5"/>
      <c r="X253" s="2"/>
      <c r="Y253" s="2"/>
      <c r="Z253" s="2"/>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16"/>
      <c r="W254" s="5"/>
      <c r="X254" s="2"/>
      <c r="Y254" s="2"/>
      <c r="Z254" s="2"/>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16"/>
      <c r="W255" s="5"/>
      <c r="X255" s="2"/>
      <c r="Y255" s="2"/>
      <c r="Z255" s="2"/>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16"/>
      <c r="W256" s="5"/>
      <c r="X256" s="2"/>
      <c r="Y256" s="2"/>
      <c r="Z256" s="2"/>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16"/>
      <c r="W257" s="5"/>
      <c r="X257" s="2"/>
      <c r="Y257" s="2"/>
      <c r="Z257" s="2"/>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16"/>
      <c r="W258" s="5"/>
      <c r="X258" s="2"/>
      <c r="Y258" s="2"/>
      <c r="Z258" s="2"/>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16"/>
      <c r="W259" s="5"/>
      <c r="X259" s="2"/>
      <c r="Y259" s="2"/>
      <c r="Z259" s="2"/>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16"/>
      <c r="W260" s="5"/>
      <c r="X260" s="2"/>
      <c r="Y260" s="2"/>
      <c r="Z260" s="2"/>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16"/>
      <c r="W261" s="5"/>
      <c r="X261" s="2"/>
      <c r="Y261" s="2"/>
      <c r="Z261" s="2"/>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16"/>
      <c r="W262" s="5"/>
      <c r="X262" s="2"/>
      <c r="Y262" s="2"/>
      <c r="Z262" s="2"/>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16"/>
      <c r="W263" s="5"/>
      <c r="X263" s="2"/>
      <c r="Y263" s="2"/>
      <c r="Z263" s="2"/>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16"/>
      <c r="W264" s="5"/>
      <c r="X264" s="2"/>
      <c r="Y264" s="2"/>
      <c r="Z264" s="2"/>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16"/>
      <c r="W265" s="5"/>
      <c r="X265" s="2"/>
      <c r="Y265" s="2"/>
      <c r="Z265" s="2"/>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16"/>
      <c r="W266" s="5"/>
      <c r="X266" s="2"/>
      <c r="Y266" s="2"/>
      <c r="Z266" s="2"/>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16"/>
      <c r="W267" s="5"/>
      <c r="X267" s="2"/>
      <c r="Y267" s="2"/>
      <c r="Z267" s="2"/>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16"/>
      <c r="W268" s="5"/>
      <c r="X268" s="2"/>
      <c r="Y268" s="2"/>
      <c r="Z268" s="2"/>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16"/>
      <c r="W269" s="5"/>
      <c r="X269" s="2"/>
      <c r="Y269" s="2"/>
      <c r="Z269" s="2"/>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16"/>
      <c r="W270" s="5"/>
      <c r="X270" s="2"/>
      <c r="Y270" s="2"/>
      <c r="Z270" s="2"/>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16"/>
      <c r="W271" s="5"/>
      <c r="X271" s="2"/>
      <c r="Y271" s="2"/>
      <c r="Z271" s="2"/>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16"/>
      <c r="W272" s="5"/>
      <c r="X272" s="2"/>
      <c r="Y272" s="2"/>
      <c r="Z272" s="2"/>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16"/>
      <c r="W273" s="5"/>
      <c r="X273" s="2"/>
      <c r="Y273" s="2"/>
      <c r="Z273" s="2"/>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16"/>
      <c r="W274" s="5"/>
      <c r="X274" s="2"/>
      <c r="Y274" s="2"/>
      <c r="Z274" s="2"/>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16"/>
      <c r="W275" s="5"/>
      <c r="X275" s="2"/>
      <c r="Y275" s="2"/>
      <c r="Z275" s="2"/>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16"/>
      <c r="W276" s="5"/>
      <c r="X276" s="2"/>
      <c r="Y276" s="2"/>
      <c r="Z276" s="2"/>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16"/>
      <c r="W277" s="5"/>
      <c r="X277" s="2"/>
      <c r="Y277" s="2"/>
      <c r="Z277" s="2"/>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16"/>
      <c r="W278" s="5"/>
      <c r="X278" s="2"/>
      <c r="Y278" s="2"/>
      <c r="Z278" s="2"/>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16"/>
      <c r="W279" s="5"/>
      <c r="X279" s="2"/>
      <c r="Y279" s="2"/>
      <c r="Z279" s="2"/>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16"/>
      <c r="W280" s="5"/>
      <c r="X280" s="2"/>
      <c r="Y280" s="2"/>
      <c r="Z280" s="2"/>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16"/>
      <c r="W281" s="5"/>
      <c r="X281" s="2"/>
      <c r="Y281" s="2"/>
      <c r="Z281" s="2"/>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16"/>
      <c r="W282" s="5"/>
      <c r="X282" s="2"/>
      <c r="Y282" s="2"/>
      <c r="Z282" s="2"/>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16"/>
      <c r="W283" s="5"/>
      <c r="X283" s="2"/>
      <c r="Y283" s="2"/>
      <c r="Z283" s="2"/>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16"/>
      <c r="W284" s="5"/>
      <c r="X284" s="2"/>
      <c r="Y284" s="2"/>
      <c r="Z284" s="2"/>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16"/>
      <c r="W285" s="5"/>
      <c r="X285" s="2"/>
      <c r="Y285" s="2"/>
      <c r="Z285" s="2"/>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16"/>
      <c r="W286" s="5"/>
      <c r="X286" s="2"/>
      <c r="Y286" s="2"/>
      <c r="Z286" s="2"/>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16"/>
      <c r="W287" s="5"/>
      <c r="X287" s="2"/>
      <c r="Y287" s="2"/>
      <c r="Z287" s="2"/>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16"/>
      <c r="W288" s="5"/>
      <c r="X288" s="2"/>
      <c r="Y288" s="2"/>
      <c r="Z288" s="2"/>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16"/>
      <c r="W289" s="5"/>
      <c r="X289" s="2"/>
      <c r="Y289" s="2"/>
      <c r="Z289" s="2"/>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16"/>
      <c r="W290" s="5"/>
      <c r="X290" s="2"/>
      <c r="Y290" s="2"/>
      <c r="Z290" s="2"/>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16"/>
      <c r="W291" s="5"/>
      <c r="X291" s="2"/>
      <c r="Y291" s="2"/>
      <c r="Z291" s="2"/>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16"/>
      <c r="W292" s="5"/>
      <c r="X292" s="2"/>
      <c r="Y292" s="2"/>
      <c r="Z292" s="2"/>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16"/>
      <c r="W293" s="5"/>
      <c r="X293" s="2"/>
      <c r="Y293" s="2"/>
      <c r="Z293" s="2"/>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16"/>
      <c r="W294" s="5"/>
      <c r="X294" s="2"/>
      <c r="Y294" s="2"/>
      <c r="Z294" s="2"/>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16"/>
      <c r="W295" s="5"/>
      <c r="X295" s="2"/>
      <c r="Y295" s="2"/>
      <c r="Z295" s="2"/>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16"/>
      <c r="W296" s="5"/>
      <c r="X296" s="2"/>
      <c r="Y296" s="2"/>
      <c r="Z296" s="2"/>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16"/>
      <c r="W297" s="5"/>
      <c r="X297" s="2"/>
      <c r="Y297" s="2"/>
      <c r="Z297" s="2"/>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16"/>
      <c r="W298" s="5"/>
      <c r="X298" s="2"/>
      <c r="Y298" s="2"/>
      <c r="Z298" s="2"/>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16"/>
      <c r="W299" s="5"/>
      <c r="X299" s="2"/>
      <c r="Y299" s="2"/>
      <c r="Z299" s="2"/>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16"/>
      <c r="W300" s="5"/>
      <c r="X300" s="2"/>
      <c r="Y300" s="2"/>
      <c r="Z300" s="2"/>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16"/>
      <c r="W301" s="5"/>
      <c r="X301" s="2"/>
      <c r="Y301" s="2"/>
      <c r="Z301" s="2"/>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16"/>
      <c r="W302" s="5"/>
      <c r="X302" s="2"/>
      <c r="Y302" s="2"/>
      <c r="Z302" s="2"/>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16"/>
      <c r="W303" s="5"/>
      <c r="X303" s="2"/>
      <c r="Y303" s="2"/>
      <c r="Z303" s="2"/>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16"/>
      <c r="W304" s="5"/>
      <c r="X304" s="2"/>
      <c r="Y304" s="2"/>
      <c r="Z304" s="2"/>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16"/>
      <c r="W305" s="5"/>
      <c r="X305" s="2"/>
      <c r="Y305" s="2"/>
      <c r="Z305" s="2"/>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16"/>
      <c r="W306" s="5"/>
      <c r="X306" s="2"/>
      <c r="Y306" s="2"/>
      <c r="Z306" s="2"/>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16"/>
      <c r="W307" s="5"/>
      <c r="X307" s="2"/>
      <c r="Y307" s="2"/>
      <c r="Z307" s="2"/>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16"/>
      <c r="W308" s="5"/>
      <c r="X308" s="2"/>
      <c r="Y308" s="2"/>
      <c r="Z308" s="2"/>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16"/>
      <c r="W309" s="5"/>
      <c r="X309" s="2"/>
      <c r="Y309" s="2"/>
      <c r="Z309" s="2"/>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16"/>
      <c r="W310" s="5"/>
      <c r="X310" s="2"/>
      <c r="Y310" s="2"/>
      <c r="Z310" s="2"/>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16"/>
      <c r="W311" s="5"/>
      <c r="X311" s="2"/>
      <c r="Y311" s="2"/>
      <c r="Z311" s="2"/>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16"/>
      <c r="W312" s="5"/>
      <c r="X312" s="2"/>
      <c r="Y312" s="2"/>
      <c r="Z312" s="2"/>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16"/>
      <c r="W313" s="5"/>
      <c r="X313" s="2"/>
      <c r="Y313" s="2"/>
      <c r="Z313" s="2"/>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16"/>
      <c r="W314" s="5"/>
      <c r="X314" s="2"/>
      <c r="Y314" s="2"/>
      <c r="Z314" s="2"/>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16"/>
      <c r="W315" s="5"/>
      <c r="X315" s="2"/>
      <c r="Y315" s="2"/>
      <c r="Z315" s="2"/>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16"/>
      <c r="W316" s="5"/>
      <c r="X316" s="2"/>
      <c r="Y316" s="2"/>
      <c r="Z316" s="2"/>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16"/>
      <c r="W317" s="5"/>
      <c r="X317" s="2"/>
      <c r="Y317" s="2"/>
      <c r="Z317" s="2"/>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16"/>
      <c r="W318" s="5"/>
      <c r="X318" s="2"/>
      <c r="Y318" s="2"/>
      <c r="Z318" s="2"/>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16"/>
      <c r="W319" s="5"/>
      <c r="X319" s="2"/>
      <c r="Y319" s="2"/>
      <c r="Z319" s="2"/>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16"/>
      <c r="W320" s="5"/>
      <c r="X320" s="2"/>
      <c r="Y320" s="2"/>
      <c r="Z320" s="2"/>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16"/>
      <c r="W321" s="5"/>
      <c r="X321" s="2"/>
      <c r="Y321" s="2"/>
      <c r="Z321" s="2"/>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16"/>
      <c r="W322" s="5"/>
      <c r="X322" s="2"/>
      <c r="Y322" s="2"/>
      <c r="Z322" s="2"/>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16"/>
      <c r="W323" s="5"/>
      <c r="X323" s="2"/>
      <c r="Y323" s="2"/>
      <c r="Z323" s="2"/>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16"/>
      <c r="W324" s="5"/>
      <c r="X324" s="2"/>
      <c r="Y324" s="2"/>
      <c r="Z324" s="2"/>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16"/>
      <c r="W325" s="5"/>
      <c r="X325" s="2"/>
      <c r="Y325" s="2"/>
      <c r="Z325" s="2"/>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16"/>
      <c r="W326" s="5"/>
      <c r="X326" s="2"/>
      <c r="Y326" s="2"/>
      <c r="Z326" s="2"/>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16"/>
      <c r="W327" s="5"/>
      <c r="X327" s="2"/>
      <c r="Y327" s="2"/>
      <c r="Z327" s="2"/>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16"/>
      <c r="W328" s="5"/>
      <c r="X328" s="2"/>
      <c r="Y328" s="2"/>
      <c r="Z328" s="2"/>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16"/>
      <c r="W329" s="5"/>
      <c r="X329" s="2"/>
      <c r="Y329" s="2"/>
      <c r="Z329" s="2"/>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16"/>
      <c r="W330" s="5"/>
      <c r="X330" s="2"/>
      <c r="Y330" s="2"/>
      <c r="Z330" s="2"/>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16"/>
      <c r="W331" s="5"/>
      <c r="X331" s="2"/>
      <c r="Y331" s="2"/>
      <c r="Z331" s="2"/>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16"/>
      <c r="W332" s="5"/>
      <c r="X332" s="2"/>
      <c r="Y332" s="2"/>
      <c r="Z332" s="2"/>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16"/>
      <c r="W333" s="5"/>
      <c r="X333" s="2"/>
      <c r="Y333" s="2"/>
      <c r="Z333" s="2"/>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16"/>
      <c r="W334" s="5"/>
      <c r="X334" s="2"/>
      <c r="Y334" s="2"/>
      <c r="Z334" s="2"/>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16"/>
      <c r="W335" s="5"/>
      <c r="X335" s="2"/>
      <c r="Y335" s="2"/>
      <c r="Z335" s="2"/>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16"/>
      <c r="W336" s="5"/>
      <c r="X336" s="2"/>
      <c r="Y336" s="2"/>
      <c r="Z336" s="2"/>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16"/>
      <c r="W337" s="5"/>
      <c r="X337" s="2"/>
      <c r="Y337" s="2"/>
      <c r="Z337" s="2"/>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16"/>
      <c r="W338" s="5"/>
      <c r="X338" s="2"/>
      <c r="Y338" s="2"/>
      <c r="Z338" s="2"/>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16"/>
      <c r="W339" s="5"/>
      <c r="X339" s="2"/>
      <c r="Y339" s="2"/>
      <c r="Z339" s="2"/>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16"/>
      <c r="W340" s="5"/>
      <c r="X340" s="2"/>
      <c r="Y340" s="2"/>
      <c r="Z340" s="2"/>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16"/>
      <c r="W341" s="5"/>
      <c r="X341" s="2"/>
      <c r="Y341" s="2"/>
      <c r="Z341" s="2"/>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16"/>
      <c r="W342" s="5"/>
      <c r="X342" s="2"/>
      <c r="Y342" s="2"/>
      <c r="Z342" s="2"/>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16"/>
      <c r="W343" s="5"/>
      <c r="X343" s="2"/>
      <c r="Y343" s="2"/>
      <c r="Z343" s="2"/>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16"/>
      <c r="W344" s="5"/>
      <c r="X344" s="2"/>
      <c r="Y344" s="2"/>
      <c r="Z344" s="2"/>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16"/>
      <c r="W345" s="5"/>
      <c r="X345" s="2"/>
      <c r="Y345" s="2"/>
      <c r="Z345" s="2"/>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16"/>
      <c r="W346" s="5"/>
      <c r="X346" s="2"/>
      <c r="Y346" s="2"/>
      <c r="Z346" s="2"/>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16"/>
      <c r="W347" s="5"/>
      <c r="X347" s="2"/>
      <c r="Y347" s="2"/>
      <c r="Z347" s="2"/>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16"/>
      <c r="W348" s="5"/>
      <c r="X348" s="2"/>
      <c r="Y348" s="2"/>
      <c r="Z348" s="2"/>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16"/>
      <c r="W349" s="5"/>
      <c r="X349" s="2"/>
      <c r="Y349" s="2"/>
      <c r="Z349" s="2"/>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16"/>
      <c r="W350" s="5"/>
      <c r="X350" s="2"/>
      <c r="Y350" s="2"/>
      <c r="Z350" s="2"/>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16"/>
      <c r="W351" s="5"/>
      <c r="X351" s="2"/>
      <c r="Y351" s="2"/>
      <c r="Z351" s="2"/>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16"/>
      <c r="W352" s="5"/>
      <c r="X352" s="2"/>
      <c r="Y352" s="2"/>
      <c r="Z352" s="2"/>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16"/>
      <c r="W353" s="5"/>
      <c r="X353" s="2"/>
      <c r="Y353" s="2"/>
      <c r="Z353" s="2"/>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16"/>
      <c r="W354" s="5"/>
      <c r="X354" s="2"/>
      <c r="Y354" s="2"/>
      <c r="Z354" s="2"/>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16"/>
      <c r="W355" s="5"/>
      <c r="X355" s="2"/>
      <c r="Y355" s="2"/>
      <c r="Z355" s="2"/>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16"/>
      <c r="W356" s="5"/>
      <c r="X356" s="2"/>
      <c r="Y356" s="2"/>
      <c r="Z356" s="2"/>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16"/>
      <c r="W357" s="5"/>
      <c r="X357" s="2"/>
      <c r="Y357" s="2"/>
      <c r="Z357" s="2"/>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16"/>
      <c r="W358" s="5"/>
      <c r="X358" s="2"/>
      <c r="Y358" s="2"/>
      <c r="Z358" s="2"/>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16"/>
      <c r="W359" s="5"/>
      <c r="X359" s="2"/>
      <c r="Y359" s="2"/>
      <c r="Z359" s="2"/>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16"/>
      <c r="W360" s="5"/>
      <c r="X360" s="2"/>
      <c r="Y360" s="2"/>
      <c r="Z360" s="2"/>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16"/>
      <c r="W361" s="5"/>
      <c r="X361" s="2"/>
      <c r="Y361" s="2"/>
      <c r="Z361" s="2"/>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16"/>
      <c r="W362" s="5"/>
      <c r="X362" s="2"/>
      <c r="Y362" s="2"/>
      <c r="Z362" s="2"/>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16"/>
      <c r="W363" s="5"/>
      <c r="X363" s="2"/>
      <c r="Y363" s="2"/>
      <c r="Z363" s="2"/>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16"/>
      <c r="W364" s="5"/>
      <c r="X364" s="2"/>
      <c r="Y364" s="2"/>
      <c r="Z364" s="2"/>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16"/>
      <c r="W365" s="5"/>
      <c r="X365" s="2"/>
      <c r="Y365" s="2"/>
      <c r="Z365" s="2"/>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16"/>
      <c r="W366" s="5"/>
      <c r="X366" s="2"/>
      <c r="Y366" s="2"/>
      <c r="Z366" s="2"/>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16"/>
      <c r="W367" s="5"/>
      <c r="X367" s="2"/>
      <c r="Y367" s="2"/>
      <c r="Z367" s="2"/>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16"/>
      <c r="W368" s="5"/>
      <c r="X368" s="2"/>
      <c r="Y368" s="2"/>
      <c r="Z368" s="2"/>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16"/>
      <c r="W369" s="5"/>
      <c r="X369" s="2"/>
      <c r="Y369" s="2"/>
      <c r="Z369" s="2"/>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16"/>
      <c r="W370" s="5"/>
      <c r="X370" s="2"/>
      <c r="Y370" s="2"/>
      <c r="Z370" s="2"/>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16"/>
      <c r="W371" s="5"/>
      <c r="X371" s="2"/>
      <c r="Y371" s="2"/>
      <c r="Z371" s="2"/>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16"/>
      <c r="W372" s="5"/>
      <c r="X372" s="2"/>
      <c r="Y372" s="2"/>
      <c r="Z372" s="2"/>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16"/>
      <c r="W373" s="5"/>
      <c r="X373" s="2"/>
      <c r="Y373" s="2"/>
      <c r="Z373" s="2"/>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16"/>
      <c r="W374" s="5"/>
      <c r="X374" s="2"/>
      <c r="Y374" s="2"/>
      <c r="Z374" s="2"/>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16"/>
      <c r="W375" s="5"/>
      <c r="X375" s="2"/>
      <c r="Y375" s="2"/>
      <c r="Z375" s="2"/>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16"/>
      <c r="W376" s="5"/>
      <c r="X376" s="2"/>
      <c r="Y376" s="2"/>
      <c r="Z376" s="2"/>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16"/>
      <c r="W377" s="5"/>
      <c r="X377" s="2"/>
      <c r="Y377" s="2"/>
      <c r="Z377" s="2"/>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16"/>
      <c r="W378" s="5"/>
      <c r="X378" s="2"/>
      <c r="Y378" s="2"/>
      <c r="Z378" s="2"/>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16"/>
      <c r="W379" s="5"/>
      <c r="X379" s="2"/>
      <c r="Y379" s="2"/>
      <c r="Z379" s="2"/>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16"/>
      <c r="W380" s="5"/>
      <c r="X380" s="2"/>
      <c r="Y380" s="2"/>
      <c r="Z380" s="2"/>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16"/>
      <c r="W381" s="5"/>
      <c r="X381" s="2"/>
      <c r="Y381" s="2"/>
      <c r="Z381" s="2"/>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16"/>
      <c r="W382" s="5"/>
      <c r="X382" s="2"/>
      <c r="Y382" s="2"/>
      <c r="Z382" s="2"/>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16"/>
      <c r="W383" s="5"/>
      <c r="X383" s="2"/>
      <c r="Y383" s="2"/>
      <c r="Z383" s="2"/>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16"/>
      <c r="W384" s="5"/>
      <c r="X384" s="2"/>
      <c r="Y384" s="2"/>
      <c r="Z384" s="2"/>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16"/>
      <c r="W385" s="5"/>
      <c r="X385" s="2"/>
      <c r="Y385" s="2"/>
      <c r="Z385" s="2"/>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16"/>
      <c r="W386" s="5"/>
      <c r="X386" s="2"/>
      <c r="Y386" s="2"/>
      <c r="Z386" s="2"/>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16"/>
      <c r="W387" s="5"/>
      <c r="X387" s="2"/>
      <c r="Y387" s="2"/>
      <c r="Z387" s="2"/>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16"/>
      <c r="W388" s="5"/>
      <c r="X388" s="2"/>
      <c r="Y388" s="2"/>
      <c r="Z388" s="2"/>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16"/>
      <c r="W389" s="5"/>
      <c r="X389" s="2"/>
      <c r="Y389" s="2"/>
      <c r="Z389" s="2"/>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16"/>
      <c r="W390" s="5"/>
      <c r="X390" s="2"/>
      <c r="Y390" s="2"/>
      <c r="Z390" s="2"/>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16"/>
      <c r="W391" s="5"/>
      <c r="X391" s="2"/>
      <c r="Y391" s="2"/>
      <c r="Z391" s="2"/>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16"/>
      <c r="W392" s="5"/>
      <c r="X392" s="2"/>
      <c r="Y392" s="2"/>
      <c r="Z392" s="2"/>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16"/>
      <c r="W393" s="5"/>
      <c r="X393" s="2"/>
      <c r="Y393" s="2"/>
      <c r="Z393" s="2"/>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16"/>
      <c r="W394" s="5"/>
      <c r="X394" s="2"/>
      <c r="Y394" s="2"/>
      <c r="Z394" s="2"/>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16"/>
      <c r="W395" s="5"/>
      <c r="X395" s="2"/>
      <c r="Y395" s="2"/>
      <c r="Z395" s="2"/>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16"/>
      <c r="W396" s="5"/>
      <c r="X396" s="2"/>
      <c r="Y396" s="2"/>
      <c r="Z396" s="2"/>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16"/>
      <c r="W397" s="5"/>
      <c r="X397" s="2"/>
      <c r="Y397" s="2"/>
      <c r="Z397" s="2"/>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16"/>
      <c r="W398" s="5"/>
      <c r="X398" s="2"/>
      <c r="Y398" s="2"/>
      <c r="Z398" s="2"/>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16"/>
      <c r="W399" s="5"/>
      <c r="X399" s="2"/>
      <c r="Y399" s="2"/>
      <c r="Z399" s="2"/>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16"/>
      <c r="W400" s="5"/>
      <c r="X400" s="2"/>
      <c r="Y400" s="2"/>
      <c r="Z400" s="2"/>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16"/>
      <c r="W401" s="5"/>
      <c r="X401" s="2"/>
      <c r="Y401" s="2"/>
      <c r="Z401" s="2"/>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16"/>
      <c r="W402" s="5"/>
      <c r="X402" s="2"/>
      <c r="Y402" s="2"/>
      <c r="Z402" s="2"/>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16"/>
      <c r="W403" s="5"/>
      <c r="X403" s="2"/>
      <c r="Y403" s="2"/>
      <c r="Z403" s="2"/>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16"/>
      <c r="W404" s="5"/>
      <c r="X404" s="2"/>
      <c r="Y404" s="2"/>
      <c r="Z404" s="2"/>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16"/>
      <c r="W405" s="5"/>
      <c r="X405" s="2"/>
      <c r="Y405" s="2"/>
      <c r="Z405" s="2"/>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16"/>
      <c r="W406" s="5"/>
      <c r="X406" s="2"/>
      <c r="Y406" s="2"/>
      <c r="Z406" s="2"/>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16"/>
      <c r="W407" s="5"/>
      <c r="X407" s="2"/>
      <c r="Y407" s="2"/>
      <c r="Z407" s="2"/>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16"/>
      <c r="W408" s="5"/>
      <c r="X408" s="2"/>
      <c r="Y408" s="2"/>
      <c r="Z408" s="2"/>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16"/>
      <c r="W409" s="5"/>
      <c r="X409" s="2"/>
      <c r="Y409" s="2"/>
      <c r="Z409" s="2"/>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16"/>
      <c r="W410" s="5"/>
      <c r="X410" s="2"/>
      <c r="Y410" s="2"/>
      <c r="Z410" s="2"/>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16"/>
      <c r="W411" s="5"/>
      <c r="X411" s="2"/>
      <c r="Y411" s="2"/>
      <c r="Z411" s="2"/>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16"/>
      <c r="W412" s="5"/>
      <c r="X412" s="2"/>
      <c r="Y412" s="2"/>
      <c r="Z412" s="2"/>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16"/>
      <c r="W413" s="5"/>
      <c r="X413" s="2"/>
      <c r="Y413" s="2"/>
      <c r="Z413" s="2"/>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16"/>
      <c r="W414" s="5"/>
      <c r="X414" s="2"/>
      <c r="Y414" s="2"/>
      <c r="Z414" s="2"/>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16"/>
      <c r="W415" s="5"/>
      <c r="X415" s="2"/>
      <c r="Y415" s="2"/>
      <c r="Z415" s="2"/>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16"/>
      <c r="W416" s="5"/>
      <c r="X416" s="2"/>
      <c r="Y416" s="2"/>
      <c r="Z416" s="2"/>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16"/>
      <c r="W417" s="5"/>
      <c r="X417" s="2"/>
      <c r="Y417" s="2"/>
      <c r="Z417" s="2"/>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16"/>
      <c r="W418" s="5"/>
      <c r="X418" s="2"/>
      <c r="Y418" s="2"/>
      <c r="Z418" s="2"/>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16"/>
      <c r="W419" s="5"/>
      <c r="X419" s="2"/>
      <c r="Y419" s="2"/>
      <c r="Z419" s="2"/>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16"/>
      <c r="W420" s="5"/>
      <c r="X420" s="2"/>
      <c r="Y420" s="2"/>
      <c r="Z420" s="2"/>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16"/>
      <c r="W421" s="5"/>
      <c r="X421" s="2"/>
      <c r="Y421" s="2"/>
      <c r="Z421" s="2"/>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16"/>
      <c r="W422" s="5"/>
      <c r="X422" s="2"/>
      <c r="Y422" s="2"/>
      <c r="Z422" s="2"/>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16"/>
      <c r="W423" s="5"/>
      <c r="X423" s="2"/>
      <c r="Y423" s="2"/>
      <c r="Z423" s="2"/>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16"/>
      <c r="W424" s="5"/>
      <c r="X424" s="2"/>
      <c r="Y424" s="2"/>
      <c r="Z424" s="2"/>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16"/>
      <c r="W425" s="5"/>
      <c r="X425" s="2"/>
      <c r="Y425" s="2"/>
      <c r="Z425" s="2"/>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16"/>
      <c r="W426" s="5"/>
      <c r="X426" s="2"/>
      <c r="Y426" s="2"/>
      <c r="Z426" s="2"/>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16"/>
      <c r="W427" s="5"/>
      <c r="X427" s="2"/>
      <c r="Y427" s="2"/>
      <c r="Z427" s="2"/>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16"/>
      <c r="W428" s="5"/>
      <c r="X428" s="2"/>
      <c r="Y428" s="2"/>
      <c r="Z428" s="2"/>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16"/>
      <c r="W429" s="5"/>
      <c r="X429" s="2"/>
      <c r="Y429" s="2"/>
      <c r="Z429" s="2"/>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16"/>
      <c r="W430" s="5"/>
      <c r="X430" s="2"/>
      <c r="Y430" s="2"/>
      <c r="Z430" s="2"/>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16"/>
      <c r="W431" s="5"/>
      <c r="X431" s="2"/>
      <c r="Y431" s="2"/>
      <c r="Z431" s="2"/>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16"/>
      <c r="W432" s="5"/>
      <c r="X432" s="2"/>
      <c r="Y432" s="2"/>
      <c r="Z432" s="2"/>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16"/>
      <c r="W433" s="5"/>
      <c r="X433" s="2"/>
      <c r="Y433" s="2"/>
      <c r="Z433" s="2"/>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16"/>
      <c r="W434" s="5"/>
      <c r="X434" s="2"/>
      <c r="Y434" s="2"/>
      <c r="Z434" s="2"/>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16"/>
      <c r="W435" s="5"/>
      <c r="X435" s="2"/>
      <c r="Y435" s="2"/>
      <c r="Z435" s="2"/>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16"/>
      <c r="W436" s="5"/>
      <c r="X436" s="2"/>
      <c r="Y436" s="2"/>
      <c r="Z436" s="2"/>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16"/>
      <c r="W437" s="5"/>
      <c r="X437" s="2"/>
      <c r="Y437" s="2"/>
      <c r="Z437" s="2"/>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16"/>
      <c r="W438" s="5"/>
      <c r="X438" s="2"/>
      <c r="Y438" s="2"/>
      <c r="Z438" s="2"/>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16"/>
      <c r="W439" s="5"/>
      <c r="X439" s="2"/>
      <c r="Y439" s="2"/>
      <c r="Z439" s="2"/>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16"/>
      <c r="W440" s="5"/>
      <c r="X440" s="2"/>
      <c r="Y440" s="2"/>
      <c r="Z440" s="2"/>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16"/>
      <c r="W441" s="5"/>
      <c r="X441" s="2"/>
      <c r="Y441" s="2"/>
      <c r="Z441" s="2"/>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16"/>
      <c r="W442" s="5"/>
      <c r="X442" s="2"/>
      <c r="Y442" s="2"/>
      <c r="Z442" s="2"/>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16"/>
      <c r="W443" s="5"/>
      <c r="X443" s="2"/>
      <c r="Y443" s="2"/>
      <c r="Z443" s="2"/>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16"/>
      <c r="W444" s="5"/>
      <c r="X444" s="2"/>
      <c r="Y444" s="2"/>
      <c r="Z444" s="2"/>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16"/>
      <c r="W445" s="5"/>
      <c r="X445" s="2"/>
      <c r="Y445" s="2"/>
      <c r="Z445" s="2"/>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16"/>
      <c r="W446" s="5"/>
      <c r="X446" s="2"/>
      <c r="Y446" s="2"/>
      <c r="Z446" s="2"/>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16"/>
      <c r="W447" s="5"/>
      <c r="X447" s="2"/>
      <c r="Y447" s="2"/>
      <c r="Z447" s="2"/>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16"/>
      <c r="W448" s="5"/>
      <c r="X448" s="2"/>
      <c r="Y448" s="2"/>
      <c r="Z448" s="2"/>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16"/>
      <c r="W449" s="5"/>
      <c r="X449" s="2"/>
      <c r="Y449" s="2"/>
      <c r="Z449" s="2"/>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16"/>
      <c r="W450" s="5"/>
      <c r="X450" s="2"/>
      <c r="Y450" s="2"/>
      <c r="Z450" s="2"/>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16"/>
      <c r="W451" s="5"/>
      <c r="X451" s="2"/>
      <c r="Y451" s="2"/>
      <c r="Z451" s="2"/>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16"/>
      <c r="W452" s="5"/>
      <c r="X452" s="2"/>
      <c r="Y452" s="2"/>
      <c r="Z452" s="2"/>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16"/>
      <c r="W453" s="5"/>
      <c r="X453" s="2"/>
      <c r="Y453" s="2"/>
      <c r="Z453" s="2"/>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16"/>
      <c r="W454" s="5"/>
      <c r="X454" s="2"/>
      <c r="Y454" s="2"/>
      <c r="Z454" s="2"/>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16"/>
      <c r="W455" s="5"/>
      <c r="X455" s="2"/>
      <c r="Y455" s="2"/>
      <c r="Z455" s="2"/>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16"/>
      <c r="W456" s="5"/>
      <c r="X456" s="2"/>
      <c r="Y456" s="2"/>
      <c r="Z456" s="2"/>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16"/>
      <c r="W457" s="5"/>
      <c r="X457" s="2"/>
      <c r="Y457" s="2"/>
      <c r="Z457" s="2"/>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16"/>
      <c r="W458" s="5"/>
      <c r="X458" s="2"/>
      <c r="Y458" s="2"/>
      <c r="Z458" s="2"/>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16"/>
      <c r="W459" s="5"/>
      <c r="X459" s="2"/>
      <c r="Y459" s="2"/>
      <c r="Z459" s="2"/>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16"/>
      <c r="W460" s="5"/>
      <c r="X460" s="2"/>
      <c r="Y460" s="2"/>
      <c r="Z460" s="2"/>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16"/>
      <c r="W461" s="5"/>
      <c r="X461" s="2"/>
      <c r="Y461" s="2"/>
      <c r="Z461" s="2"/>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16"/>
      <c r="W462" s="5"/>
      <c r="X462" s="2"/>
      <c r="Y462" s="2"/>
      <c r="Z462" s="2"/>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16"/>
      <c r="W463" s="5"/>
      <c r="X463" s="2"/>
      <c r="Y463" s="2"/>
      <c r="Z463" s="2"/>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16"/>
      <c r="W464" s="5"/>
      <c r="X464" s="2"/>
      <c r="Y464" s="2"/>
      <c r="Z464" s="2"/>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16"/>
      <c r="W465" s="5"/>
      <c r="X465" s="2"/>
      <c r="Y465" s="2"/>
      <c r="Z465" s="2"/>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16"/>
      <c r="W466" s="5"/>
      <c r="X466" s="2"/>
      <c r="Y466" s="2"/>
      <c r="Z466" s="2"/>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16"/>
      <c r="W467" s="5"/>
      <c r="X467" s="2"/>
      <c r="Y467" s="2"/>
      <c r="Z467" s="2"/>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16"/>
      <c r="W468" s="5"/>
      <c r="X468" s="2"/>
      <c r="Y468" s="2"/>
      <c r="Z468" s="2"/>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16"/>
      <c r="W469" s="5"/>
      <c r="X469" s="2"/>
      <c r="Y469" s="2"/>
      <c r="Z469" s="2"/>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16"/>
      <c r="W470" s="5"/>
      <c r="X470" s="2"/>
      <c r="Y470" s="2"/>
      <c r="Z470" s="2"/>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16"/>
      <c r="W471" s="5"/>
      <c r="X471" s="2"/>
      <c r="Y471" s="2"/>
      <c r="Z471" s="2"/>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16"/>
      <c r="W472" s="5"/>
      <c r="X472" s="2"/>
      <c r="Y472" s="2"/>
      <c r="Z472" s="2"/>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16"/>
      <c r="W473" s="5"/>
      <c r="X473" s="2"/>
      <c r="Y473" s="2"/>
      <c r="Z473" s="2"/>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16"/>
      <c r="W474" s="5"/>
      <c r="X474" s="2"/>
      <c r="Y474" s="2"/>
      <c r="Z474" s="2"/>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16"/>
      <c r="W475" s="5"/>
      <c r="X475" s="2"/>
      <c r="Y475" s="2"/>
      <c r="Z475" s="2"/>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16"/>
      <c r="W476" s="5"/>
      <c r="X476" s="2"/>
      <c r="Y476" s="2"/>
      <c r="Z476" s="2"/>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16"/>
      <c r="W477" s="5"/>
      <c r="X477" s="2"/>
      <c r="Y477" s="2"/>
      <c r="Z477" s="2"/>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16"/>
      <c r="W478" s="5"/>
      <c r="X478" s="2"/>
      <c r="Y478" s="2"/>
      <c r="Z478" s="2"/>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16"/>
      <c r="W479" s="5"/>
      <c r="X479" s="2"/>
      <c r="Y479" s="2"/>
      <c r="Z479" s="2"/>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16"/>
      <c r="W480" s="5"/>
      <c r="X480" s="2"/>
      <c r="Y480" s="2"/>
      <c r="Z480" s="2"/>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16"/>
      <c r="W481" s="5"/>
      <c r="X481" s="2"/>
      <c r="Y481" s="2"/>
      <c r="Z481" s="2"/>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16"/>
      <c r="W482" s="5"/>
      <c r="X482" s="2"/>
      <c r="Y482" s="2"/>
      <c r="Z482" s="2"/>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16"/>
      <c r="W483" s="5"/>
      <c r="X483" s="2"/>
      <c r="Y483" s="2"/>
      <c r="Z483" s="2"/>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16"/>
      <c r="W484" s="5"/>
      <c r="X484" s="2"/>
      <c r="Y484" s="2"/>
      <c r="Z484" s="2"/>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16"/>
      <c r="W485" s="5"/>
      <c r="X485" s="2"/>
      <c r="Y485" s="2"/>
      <c r="Z485" s="2"/>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16"/>
      <c r="W486" s="5"/>
      <c r="X486" s="2"/>
      <c r="Y486" s="2"/>
      <c r="Z486" s="2"/>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16"/>
      <c r="W487" s="5"/>
      <c r="X487" s="2"/>
      <c r="Y487" s="2"/>
      <c r="Z487" s="2"/>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16"/>
      <c r="W488" s="5"/>
      <c r="X488" s="2"/>
      <c r="Y488" s="2"/>
      <c r="Z488" s="2"/>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16"/>
      <c r="W489" s="5"/>
      <c r="X489" s="2"/>
      <c r="Y489" s="2"/>
      <c r="Z489" s="2"/>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16"/>
      <c r="W490" s="5"/>
      <c r="X490" s="2"/>
      <c r="Y490" s="2"/>
      <c r="Z490" s="2"/>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16"/>
      <c r="W491" s="5"/>
      <c r="X491" s="2"/>
      <c r="Y491" s="2"/>
      <c r="Z491" s="2"/>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16"/>
      <c r="W492" s="5"/>
      <c r="X492" s="2"/>
      <c r="Y492" s="2"/>
      <c r="Z492" s="2"/>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16"/>
      <c r="W493" s="5"/>
      <c r="X493" s="2"/>
      <c r="Y493" s="2"/>
      <c r="Z493" s="2"/>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16"/>
      <c r="W494" s="5"/>
      <c r="X494" s="2"/>
      <c r="Y494" s="2"/>
      <c r="Z494" s="2"/>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16"/>
      <c r="W495" s="5"/>
      <c r="X495" s="2"/>
      <c r="Y495" s="2"/>
      <c r="Z495" s="2"/>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16"/>
      <c r="W496" s="5"/>
      <c r="X496" s="2"/>
      <c r="Y496" s="2"/>
      <c r="Z496" s="2"/>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16"/>
      <c r="W497" s="5"/>
      <c r="X497" s="2"/>
      <c r="Y497" s="2"/>
      <c r="Z497" s="2"/>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16"/>
      <c r="W498" s="5"/>
      <c r="X498" s="2"/>
      <c r="Y498" s="2"/>
      <c r="Z498" s="2"/>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16"/>
      <c r="W499" s="5"/>
      <c r="X499" s="2"/>
      <c r="Y499" s="2"/>
      <c r="Z499" s="2"/>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16"/>
      <c r="W500" s="5"/>
      <c r="X500" s="2"/>
      <c r="Y500" s="2"/>
      <c r="Z500" s="2"/>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16"/>
      <c r="W501" s="5"/>
      <c r="X501" s="2"/>
      <c r="Y501" s="2"/>
      <c r="Z501" s="2"/>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16"/>
      <c r="W502" s="5"/>
      <c r="X502" s="2"/>
      <c r="Y502" s="2"/>
      <c r="Z502" s="2"/>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16"/>
      <c r="W503" s="5"/>
      <c r="X503" s="2"/>
      <c r="Y503" s="2"/>
      <c r="Z503" s="2"/>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16"/>
      <c r="W504" s="5"/>
      <c r="X504" s="2"/>
      <c r="Y504" s="2"/>
      <c r="Z504" s="2"/>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16"/>
      <c r="W505" s="5"/>
      <c r="X505" s="2"/>
      <c r="Y505" s="2"/>
      <c r="Z505" s="2"/>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16"/>
      <c r="W506" s="5"/>
      <c r="X506" s="2"/>
      <c r="Y506" s="2"/>
      <c r="Z506" s="2"/>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16"/>
      <c r="W507" s="5"/>
      <c r="X507" s="2"/>
      <c r="Y507" s="2"/>
      <c r="Z507" s="2"/>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16"/>
      <c r="W508" s="5"/>
      <c r="X508" s="2"/>
      <c r="Y508" s="2"/>
      <c r="Z508" s="2"/>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16"/>
      <c r="W509" s="5"/>
      <c r="X509" s="2"/>
      <c r="Y509" s="2"/>
      <c r="Z509" s="2"/>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16"/>
      <c r="W510" s="5"/>
      <c r="X510" s="2"/>
      <c r="Y510" s="2"/>
      <c r="Z510" s="2"/>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16"/>
      <c r="W511" s="5"/>
      <c r="X511" s="2"/>
      <c r="Y511" s="2"/>
      <c r="Z511" s="2"/>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16"/>
      <c r="W512" s="5"/>
      <c r="X512" s="2"/>
      <c r="Y512" s="2"/>
      <c r="Z512" s="2"/>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16"/>
      <c r="W513" s="5"/>
      <c r="X513" s="2"/>
      <c r="Y513" s="2"/>
      <c r="Z513" s="2"/>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16"/>
      <c r="W514" s="5"/>
      <c r="X514" s="2"/>
      <c r="Y514" s="2"/>
      <c r="Z514" s="2"/>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16"/>
      <c r="W515" s="5"/>
      <c r="X515" s="2"/>
      <c r="Y515" s="2"/>
      <c r="Z515" s="2"/>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16"/>
      <c r="W516" s="5"/>
      <c r="X516" s="2"/>
      <c r="Y516" s="2"/>
      <c r="Z516" s="2"/>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16"/>
      <c r="W517" s="5"/>
      <c r="X517" s="2"/>
      <c r="Y517" s="2"/>
      <c r="Z517" s="2"/>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16"/>
      <c r="W518" s="5"/>
      <c r="X518" s="2"/>
      <c r="Y518" s="2"/>
      <c r="Z518" s="2"/>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16"/>
      <c r="W519" s="5"/>
      <c r="X519" s="2"/>
      <c r="Y519" s="2"/>
      <c r="Z519" s="2"/>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16"/>
      <c r="W520" s="5"/>
      <c r="X520" s="2"/>
      <c r="Y520" s="2"/>
      <c r="Z520" s="2"/>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16"/>
      <c r="W521" s="5"/>
      <c r="X521" s="2"/>
      <c r="Y521" s="2"/>
      <c r="Z521" s="2"/>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16"/>
      <c r="W522" s="5"/>
      <c r="X522" s="2"/>
      <c r="Y522" s="2"/>
      <c r="Z522" s="2"/>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16"/>
      <c r="W523" s="5"/>
      <c r="X523" s="2"/>
      <c r="Y523" s="2"/>
      <c r="Z523" s="2"/>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16"/>
      <c r="W524" s="5"/>
      <c r="X524" s="2"/>
      <c r="Y524" s="2"/>
      <c r="Z524" s="2"/>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16"/>
      <c r="W525" s="5"/>
      <c r="X525" s="2"/>
      <c r="Y525" s="2"/>
      <c r="Z525" s="2"/>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16"/>
      <c r="W526" s="5"/>
      <c r="X526" s="2"/>
      <c r="Y526" s="2"/>
      <c r="Z526" s="2"/>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16"/>
      <c r="W527" s="5"/>
      <c r="X527" s="2"/>
      <c r="Y527" s="2"/>
      <c r="Z527" s="2"/>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16"/>
      <c r="W528" s="5"/>
      <c r="X528" s="2"/>
      <c r="Y528" s="2"/>
      <c r="Z528" s="2"/>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16"/>
      <c r="W529" s="5"/>
      <c r="X529" s="2"/>
      <c r="Y529" s="2"/>
      <c r="Z529" s="2"/>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16"/>
      <c r="W530" s="5"/>
      <c r="X530" s="2"/>
      <c r="Y530" s="2"/>
      <c r="Z530" s="2"/>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16"/>
      <c r="W531" s="5"/>
      <c r="X531" s="2"/>
      <c r="Y531" s="2"/>
      <c r="Z531" s="2"/>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16"/>
      <c r="W532" s="5"/>
      <c r="X532" s="2"/>
      <c r="Y532" s="2"/>
      <c r="Z532" s="2"/>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16"/>
      <c r="W533" s="5"/>
      <c r="X533" s="2"/>
      <c r="Y533" s="2"/>
      <c r="Z533" s="2"/>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16"/>
      <c r="W534" s="5"/>
      <c r="X534" s="2"/>
      <c r="Y534" s="2"/>
      <c r="Z534" s="2"/>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16"/>
      <c r="W535" s="5"/>
      <c r="X535" s="2"/>
      <c r="Y535" s="2"/>
      <c r="Z535" s="2"/>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16"/>
      <c r="W536" s="5"/>
      <c r="X536" s="2"/>
      <c r="Y536" s="2"/>
      <c r="Z536" s="2"/>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16"/>
      <c r="W537" s="5"/>
      <c r="X537" s="2"/>
      <c r="Y537" s="2"/>
      <c r="Z537" s="2"/>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16"/>
      <c r="W538" s="5"/>
      <c r="X538" s="2"/>
      <c r="Y538" s="2"/>
      <c r="Z538" s="2"/>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16"/>
      <c r="W539" s="5"/>
      <c r="X539" s="2"/>
      <c r="Y539" s="2"/>
      <c r="Z539" s="2"/>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16"/>
      <c r="W540" s="5"/>
      <c r="X540" s="2"/>
      <c r="Y540" s="2"/>
      <c r="Z540" s="2"/>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16"/>
      <c r="W541" s="5"/>
      <c r="X541" s="2"/>
      <c r="Y541" s="2"/>
      <c r="Z541" s="2"/>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16"/>
      <c r="W542" s="5"/>
      <c r="X542" s="2"/>
      <c r="Y542" s="2"/>
      <c r="Z542" s="2"/>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16"/>
      <c r="W543" s="5"/>
      <c r="X543" s="2"/>
      <c r="Y543" s="2"/>
      <c r="Z543" s="2"/>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16"/>
      <c r="W544" s="5"/>
      <c r="X544" s="2"/>
      <c r="Y544" s="2"/>
      <c r="Z544" s="2"/>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16"/>
      <c r="W545" s="5"/>
      <c r="X545" s="2"/>
      <c r="Y545" s="2"/>
      <c r="Z545" s="2"/>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16"/>
      <c r="W546" s="5"/>
      <c r="X546" s="2"/>
      <c r="Y546" s="2"/>
      <c r="Z546" s="2"/>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16"/>
      <c r="W547" s="5"/>
      <c r="X547" s="2"/>
      <c r="Y547" s="2"/>
      <c r="Z547" s="2"/>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16"/>
      <c r="W548" s="5"/>
      <c r="X548" s="2"/>
      <c r="Y548" s="2"/>
      <c r="Z548" s="2"/>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16"/>
      <c r="W549" s="5"/>
      <c r="X549" s="2"/>
      <c r="Y549" s="2"/>
      <c r="Z549" s="2"/>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16"/>
      <c r="W550" s="5"/>
      <c r="X550" s="2"/>
      <c r="Y550" s="2"/>
      <c r="Z550" s="2"/>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16"/>
      <c r="W551" s="5"/>
      <c r="X551" s="2"/>
      <c r="Y551" s="2"/>
      <c r="Z551" s="2"/>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16"/>
      <c r="W552" s="5"/>
      <c r="X552" s="2"/>
      <c r="Y552" s="2"/>
      <c r="Z552" s="2"/>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16"/>
      <c r="W553" s="5"/>
      <c r="X553" s="2"/>
      <c r="Y553" s="2"/>
      <c r="Z553" s="2"/>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16"/>
      <c r="W554" s="5"/>
      <c r="X554" s="2"/>
      <c r="Y554" s="2"/>
      <c r="Z554" s="2"/>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16"/>
      <c r="W555" s="5"/>
      <c r="X555" s="2"/>
      <c r="Y555" s="2"/>
      <c r="Z555" s="2"/>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16"/>
      <c r="W556" s="5"/>
      <c r="X556" s="2"/>
      <c r="Y556" s="2"/>
      <c r="Z556" s="2"/>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16"/>
      <c r="W557" s="5"/>
      <c r="X557" s="2"/>
      <c r="Y557" s="2"/>
      <c r="Z557" s="2"/>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16"/>
      <c r="W558" s="5"/>
      <c r="X558" s="2"/>
      <c r="Y558" s="2"/>
      <c r="Z558" s="2"/>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16"/>
      <c r="W559" s="5"/>
      <c r="X559" s="2"/>
      <c r="Y559" s="2"/>
      <c r="Z559" s="2"/>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16"/>
      <c r="W560" s="5"/>
      <c r="X560" s="2"/>
      <c r="Y560" s="2"/>
      <c r="Z560" s="2"/>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16"/>
      <c r="W561" s="5"/>
      <c r="X561" s="2"/>
      <c r="Y561" s="2"/>
      <c r="Z561" s="2"/>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16"/>
      <c r="W562" s="5"/>
      <c r="X562" s="2"/>
      <c r="Y562" s="2"/>
      <c r="Z562" s="2"/>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16"/>
      <c r="W563" s="5"/>
      <c r="X563" s="2"/>
      <c r="Y563" s="2"/>
      <c r="Z563" s="2"/>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16"/>
      <c r="W564" s="5"/>
      <c r="X564" s="2"/>
      <c r="Y564" s="2"/>
      <c r="Z564" s="2"/>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16"/>
      <c r="W565" s="5"/>
      <c r="X565" s="2"/>
      <c r="Y565" s="2"/>
      <c r="Z565" s="2"/>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16"/>
      <c r="W566" s="5"/>
      <c r="X566" s="2"/>
      <c r="Y566" s="2"/>
      <c r="Z566" s="2"/>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16"/>
      <c r="W567" s="5"/>
      <c r="X567" s="2"/>
      <c r="Y567" s="2"/>
      <c r="Z567" s="2"/>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16"/>
      <c r="W568" s="5"/>
      <c r="X568" s="2"/>
      <c r="Y568" s="2"/>
      <c r="Z568" s="2"/>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16"/>
      <c r="W569" s="5"/>
      <c r="X569" s="2"/>
      <c r="Y569" s="2"/>
      <c r="Z569" s="2"/>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16"/>
      <c r="W570" s="5"/>
      <c r="X570" s="2"/>
      <c r="Y570" s="2"/>
      <c r="Z570" s="2"/>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16"/>
      <c r="W571" s="5"/>
      <c r="X571" s="2"/>
      <c r="Y571" s="2"/>
      <c r="Z571" s="2"/>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16"/>
      <c r="W572" s="5"/>
      <c r="X572" s="2"/>
      <c r="Y572" s="2"/>
      <c r="Z572" s="2"/>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16"/>
      <c r="W573" s="5"/>
      <c r="X573" s="2"/>
      <c r="Y573" s="2"/>
      <c r="Z573" s="2"/>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16"/>
      <c r="W574" s="5"/>
      <c r="X574" s="2"/>
      <c r="Y574" s="2"/>
      <c r="Z574" s="2"/>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16"/>
      <c r="W575" s="5"/>
      <c r="X575" s="2"/>
      <c r="Y575" s="2"/>
      <c r="Z575" s="2"/>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16"/>
      <c r="W576" s="5"/>
      <c r="X576" s="2"/>
      <c r="Y576" s="2"/>
      <c r="Z576" s="2"/>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16"/>
      <c r="W577" s="5"/>
      <c r="X577" s="2"/>
      <c r="Y577" s="2"/>
      <c r="Z577" s="2"/>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16"/>
      <c r="W578" s="5"/>
      <c r="X578" s="2"/>
      <c r="Y578" s="2"/>
      <c r="Z578" s="2"/>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16"/>
      <c r="W579" s="5"/>
      <c r="X579" s="2"/>
      <c r="Y579" s="2"/>
      <c r="Z579" s="2"/>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16"/>
      <c r="W580" s="5"/>
      <c r="X580" s="2"/>
      <c r="Y580" s="2"/>
      <c r="Z580" s="2"/>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16"/>
      <c r="W581" s="5"/>
      <c r="X581" s="2"/>
      <c r="Y581" s="2"/>
      <c r="Z581" s="2"/>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16"/>
      <c r="W582" s="5"/>
      <c r="X582" s="2"/>
      <c r="Y582" s="2"/>
      <c r="Z582" s="2"/>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16"/>
      <c r="W583" s="5"/>
      <c r="X583" s="2"/>
      <c r="Y583" s="2"/>
      <c r="Z583" s="2"/>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16"/>
      <c r="W584" s="5"/>
      <c r="X584" s="2"/>
      <c r="Y584" s="2"/>
      <c r="Z584" s="2"/>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16"/>
      <c r="W585" s="5"/>
      <c r="X585" s="2"/>
      <c r="Y585" s="2"/>
      <c r="Z585" s="2"/>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16"/>
      <c r="W586" s="5"/>
      <c r="X586" s="2"/>
      <c r="Y586" s="2"/>
      <c r="Z586" s="2"/>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16"/>
      <c r="W587" s="5"/>
      <c r="X587" s="2"/>
      <c r="Y587" s="2"/>
      <c r="Z587" s="2"/>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16"/>
      <c r="W588" s="5"/>
      <c r="X588" s="2"/>
      <c r="Y588" s="2"/>
      <c r="Z588" s="2"/>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16"/>
      <c r="W589" s="5"/>
      <c r="X589" s="2"/>
      <c r="Y589" s="2"/>
      <c r="Z589" s="2"/>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16"/>
      <c r="W590" s="5"/>
      <c r="X590" s="2"/>
      <c r="Y590" s="2"/>
      <c r="Z590" s="2"/>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16"/>
      <c r="W591" s="5"/>
      <c r="X591" s="2"/>
      <c r="Y591" s="2"/>
      <c r="Z591" s="2"/>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16"/>
      <c r="W592" s="5"/>
      <c r="X592" s="2"/>
      <c r="Y592" s="2"/>
      <c r="Z592" s="2"/>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16"/>
      <c r="W593" s="5"/>
      <c r="X593" s="2"/>
      <c r="Y593" s="2"/>
      <c r="Z593" s="2"/>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16"/>
      <c r="W594" s="5"/>
      <c r="X594" s="2"/>
      <c r="Y594" s="2"/>
      <c r="Z594" s="2"/>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16"/>
      <c r="W595" s="5"/>
      <c r="X595" s="2"/>
      <c r="Y595" s="2"/>
      <c r="Z595" s="2"/>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16"/>
      <c r="W596" s="5"/>
      <c r="X596" s="2"/>
      <c r="Y596" s="2"/>
      <c r="Z596" s="2"/>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16"/>
      <c r="W597" s="5"/>
      <c r="X597" s="2"/>
      <c r="Y597" s="2"/>
      <c r="Z597" s="2"/>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16"/>
      <c r="W598" s="5"/>
      <c r="X598" s="2"/>
      <c r="Y598" s="2"/>
      <c r="Z598" s="2"/>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16"/>
      <c r="W599" s="5"/>
      <c r="X599" s="2"/>
      <c r="Y599" s="2"/>
      <c r="Z599" s="2"/>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16"/>
      <c r="W600" s="5"/>
      <c r="X600" s="2"/>
      <c r="Y600" s="2"/>
      <c r="Z600" s="2"/>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16"/>
      <c r="W601" s="5"/>
      <c r="X601" s="2"/>
      <c r="Y601" s="2"/>
      <c r="Z601" s="2"/>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16"/>
      <c r="W602" s="5"/>
      <c r="X602" s="2"/>
      <c r="Y602" s="2"/>
      <c r="Z602" s="2"/>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16"/>
      <c r="W603" s="5"/>
      <c r="X603" s="2"/>
      <c r="Y603" s="2"/>
      <c r="Z603" s="2"/>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16"/>
      <c r="W604" s="5"/>
      <c r="X604" s="2"/>
      <c r="Y604" s="2"/>
      <c r="Z604" s="2"/>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16"/>
      <c r="W605" s="5"/>
      <c r="X605" s="2"/>
      <c r="Y605" s="2"/>
      <c r="Z605" s="2"/>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16"/>
      <c r="W606" s="5"/>
      <c r="X606" s="2"/>
      <c r="Y606" s="2"/>
      <c r="Z606" s="2"/>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16"/>
      <c r="W607" s="5"/>
      <c r="X607" s="2"/>
      <c r="Y607" s="2"/>
      <c r="Z607" s="2"/>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16"/>
      <c r="W608" s="5"/>
      <c r="X608" s="2"/>
      <c r="Y608" s="2"/>
      <c r="Z608" s="2"/>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16"/>
      <c r="W609" s="5"/>
      <c r="X609" s="2"/>
      <c r="Y609" s="2"/>
      <c r="Z609" s="2"/>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16"/>
      <c r="W610" s="5"/>
      <c r="X610" s="2"/>
      <c r="Y610" s="2"/>
      <c r="Z610" s="2"/>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16"/>
      <c r="W611" s="5"/>
      <c r="X611" s="2"/>
      <c r="Y611" s="2"/>
      <c r="Z611" s="2"/>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16"/>
      <c r="W612" s="5"/>
      <c r="X612" s="2"/>
      <c r="Y612" s="2"/>
      <c r="Z612" s="2"/>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16"/>
      <c r="W613" s="5"/>
      <c r="X613" s="2"/>
      <c r="Y613" s="2"/>
      <c r="Z613" s="2"/>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16"/>
      <c r="W614" s="5"/>
      <c r="X614" s="2"/>
      <c r="Y614" s="2"/>
      <c r="Z614" s="2"/>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16"/>
      <c r="W615" s="5"/>
      <c r="X615" s="2"/>
      <c r="Y615" s="2"/>
      <c r="Z615" s="2"/>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16"/>
      <c r="W616" s="5"/>
      <c r="X616" s="2"/>
      <c r="Y616" s="2"/>
      <c r="Z616" s="2"/>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16"/>
      <c r="W617" s="5"/>
      <c r="X617" s="2"/>
      <c r="Y617" s="2"/>
      <c r="Z617" s="2"/>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16"/>
      <c r="W618" s="5"/>
      <c r="X618" s="2"/>
      <c r="Y618" s="2"/>
      <c r="Z618" s="2"/>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16"/>
      <c r="W619" s="5"/>
      <c r="X619" s="2"/>
      <c r="Y619" s="2"/>
      <c r="Z619" s="2"/>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16"/>
      <c r="W620" s="5"/>
      <c r="X620" s="2"/>
      <c r="Y620" s="2"/>
      <c r="Z620" s="2"/>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16"/>
      <c r="W621" s="5"/>
      <c r="X621" s="2"/>
      <c r="Y621" s="2"/>
      <c r="Z621" s="2"/>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16"/>
      <c r="W622" s="5"/>
      <c r="X622" s="2"/>
      <c r="Y622" s="2"/>
      <c r="Z622" s="2"/>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16"/>
      <c r="W623" s="5"/>
      <c r="X623" s="2"/>
      <c r="Y623" s="2"/>
      <c r="Z623" s="2"/>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16"/>
      <c r="W624" s="5"/>
      <c r="X624" s="2"/>
      <c r="Y624" s="2"/>
      <c r="Z624" s="2"/>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16"/>
      <c r="W625" s="5"/>
      <c r="X625" s="2"/>
      <c r="Y625" s="2"/>
      <c r="Z625" s="2"/>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16"/>
      <c r="W626" s="5"/>
      <c r="X626" s="2"/>
      <c r="Y626" s="2"/>
      <c r="Z626" s="2"/>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16"/>
      <c r="W627" s="5"/>
      <c r="X627" s="2"/>
      <c r="Y627" s="2"/>
      <c r="Z627" s="2"/>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16"/>
      <c r="W628" s="5"/>
      <c r="X628" s="2"/>
      <c r="Y628" s="2"/>
      <c r="Z628" s="2"/>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16"/>
      <c r="W629" s="5"/>
      <c r="X629" s="2"/>
      <c r="Y629" s="2"/>
      <c r="Z629" s="2"/>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16"/>
      <c r="W630" s="5"/>
      <c r="X630" s="2"/>
      <c r="Y630" s="2"/>
      <c r="Z630" s="2"/>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16"/>
      <c r="W631" s="5"/>
      <c r="X631" s="2"/>
      <c r="Y631" s="2"/>
      <c r="Z631" s="2"/>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16"/>
      <c r="W632" s="5"/>
      <c r="X632" s="2"/>
      <c r="Y632" s="2"/>
      <c r="Z632" s="2"/>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16"/>
      <c r="W633" s="5"/>
      <c r="X633" s="2"/>
      <c r="Y633" s="2"/>
      <c r="Z633" s="2"/>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16"/>
      <c r="W634" s="5"/>
      <c r="X634" s="2"/>
      <c r="Y634" s="2"/>
      <c r="Z634" s="2"/>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16"/>
      <c r="W635" s="5"/>
      <c r="X635" s="2"/>
      <c r="Y635" s="2"/>
      <c r="Z635" s="2"/>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16"/>
      <c r="W636" s="5"/>
      <c r="X636" s="2"/>
      <c r="Y636" s="2"/>
      <c r="Z636" s="2"/>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16"/>
      <c r="W637" s="5"/>
      <c r="X637" s="2"/>
      <c r="Y637" s="2"/>
      <c r="Z637" s="2"/>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16"/>
      <c r="W638" s="5"/>
      <c r="X638" s="2"/>
      <c r="Y638" s="2"/>
      <c r="Z638" s="2"/>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16"/>
      <c r="W639" s="5"/>
      <c r="X639" s="2"/>
      <c r="Y639" s="2"/>
      <c r="Z639" s="2"/>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16"/>
      <c r="W640" s="5"/>
      <c r="X640" s="2"/>
      <c r="Y640" s="2"/>
      <c r="Z640" s="2"/>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16"/>
      <c r="W641" s="5"/>
      <c r="X641" s="2"/>
      <c r="Y641" s="2"/>
      <c r="Z641" s="2"/>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16"/>
      <c r="W642" s="5"/>
      <c r="X642" s="2"/>
      <c r="Y642" s="2"/>
      <c r="Z642" s="2"/>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16"/>
      <c r="W643" s="5"/>
      <c r="X643" s="2"/>
      <c r="Y643" s="2"/>
      <c r="Z643" s="2"/>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16"/>
      <c r="W644" s="5"/>
      <c r="X644" s="2"/>
      <c r="Y644" s="2"/>
      <c r="Z644" s="2"/>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16"/>
      <c r="W645" s="5"/>
      <c r="X645" s="2"/>
      <c r="Y645" s="2"/>
      <c r="Z645" s="2"/>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16"/>
      <c r="W646" s="5"/>
      <c r="X646" s="2"/>
      <c r="Y646" s="2"/>
      <c r="Z646" s="2"/>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16"/>
      <c r="W647" s="5"/>
      <c r="X647" s="2"/>
      <c r="Y647" s="2"/>
      <c r="Z647" s="2"/>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16"/>
      <c r="W648" s="5"/>
      <c r="X648" s="2"/>
      <c r="Y648" s="2"/>
      <c r="Z648" s="2"/>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16"/>
      <c r="W649" s="5"/>
      <c r="X649" s="2"/>
      <c r="Y649" s="2"/>
      <c r="Z649" s="2"/>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16"/>
      <c r="W650" s="5"/>
      <c r="X650" s="2"/>
      <c r="Y650" s="2"/>
      <c r="Z650" s="2"/>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16"/>
      <c r="W651" s="5"/>
      <c r="X651" s="2"/>
      <c r="Y651" s="2"/>
      <c r="Z651" s="2"/>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16"/>
      <c r="W652" s="5"/>
      <c r="X652" s="2"/>
      <c r="Y652" s="2"/>
      <c r="Z652" s="2"/>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16"/>
      <c r="W653" s="5"/>
      <c r="X653" s="2"/>
      <c r="Y653" s="2"/>
      <c r="Z653" s="2"/>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16"/>
      <c r="W654" s="5"/>
      <c r="X654" s="2"/>
      <c r="Y654" s="2"/>
      <c r="Z654" s="2"/>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16"/>
      <c r="W655" s="5"/>
      <c r="X655" s="2"/>
      <c r="Y655" s="2"/>
      <c r="Z655" s="2"/>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16"/>
      <c r="W656" s="5"/>
      <c r="X656" s="2"/>
      <c r="Y656" s="2"/>
      <c r="Z656" s="2"/>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16"/>
      <c r="W657" s="5"/>
      <c r="X657" s="2"/>
      <c r="Y657" s="2"/>
      <c r="Z657" s="2"/>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16"/>
      <c r="W658" s="5"/>
      <c r="X658" s="2"/>
      <c r="Y658" s="2"/>
      <c r="Z658" s="2"/>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16"/>
      <c r="W659" s="5"/>
      <c r="X659" s="2"/>
      <c r="Y659" s="2"/>
      <c r="Z659" s="2"/>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16"/>
      <c r="W660" s="5"/>
      <c r="X660" s="2"/>
      <c r="Y660" s="2"/>
      <c r="Z660" s="2"/>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16"/>
      <c r="W661" s="5"/>
      <c r="X661" s="2"/>
      <c r="Y661" s="2"/>
      <c r="Z661" s="2"/>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16"/>
      <c r="W662" s="5"/>
      <c r="X662" s="2"/>
      <c r="Y662" s="2"/>
      <c r="Z662" s="2"/>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16"/>
      <c r="W663" s="5"/>
      <c r="X663" s="2"/>
      <c r="Y663" s="2"/>
      <c r="Z663" s="2"/>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16"/>
      <c r="W664" s="5"/>
      <c r="X664" s="2"/>
      <c r="Y664" s="2"/>
      <c r="Z664" s="2"/>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16"/>
      <c r="W665" s="5"/>
      <c r="X665" s="2"/>
      <c r="Y665" s="2"/>
      <c r="Z665" s="2"/>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16"/>
      <c r="W666" s="5"/>
      <c r="X666" s="2"/>
      <c r="Y666" s="2"/>
      <c r="Z666" s="2"/>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16"/>
      <c r="W667" s="5"/>
      <c r="X667" s="2"/>
      <c r="Y667" s="2"/>
      <c r="Z667" s="2"/>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16"/>
      <c r="W668" s="5"/>
      <c r="X668" s="2"/>
      <c r="Y668" s="2"/>
      <c r="Z668" s="2"/>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16"/>
      <c r="W669" s="5"/>
      <c r="X669" s="2"/>
      <c r="Y669" s="2"/>
      <c r="Z669" s="2"/>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16"/>
      <c r="W670" s="5"/>
      <c r="X670" s="2"/>
      <c r="Y670" s="2"/>
      <c r="Z670" s="2"/>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16"/>
      <c r="W671" s="5"/>
      <c r="X671" s="2"/>
      <c r="Y671" s="2"/>
      <c r="Z671" s="2"/>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16"/>
      <c r="W672" s="5"/>
      <c r="X672" s="2"/>
      <c r="Y672" s="2"/>
      <c r="Z672" s="2"/>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16"/>
      <c r="W673" s="5"/>
      <c r="X673" s="2"/>
      <c r="Y673" s="2"/>
      <c r="Z673" s="2"/>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16"/>
      <c r="W674" s="5"/>
      <c r="X674" s="2"/>
      <c r="Y674" s="2"/>
      <c r="Z674" s="2"/>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16"/>
      <c r="W675" s="5"/>
      <c r="X675" s="2"/>
      <c r="Y675" s="2"/>
      <c r="Z675" s="2"/>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16"/>
      <c r="W676" s="5"/>
      <c r="X676" s="2"/>
      <c r="Y676" s="2"/>
      <c r="Z676" s="2"/>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16"/>
      <c r="W677" s="5"/>
      <c r="X677" s="2"/>
      <c r="Y677" s="2"/>
      <c r="Z677" s="2"/>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16"/>
      <c r="W678" s="5"/>
      <c r="X678" s="2"/>
      <c r="Y678" s="2"/>
      <c r="Z678" s="2"/>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16"/>
      <c r="W679" s="5"/>
      <c r="X679" s="2"/>
      <c r="Y679" s="2"/>
      <c r="Z679" s="2"/>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16"/>
      <c r="W680" s="5"/>
      <c r="X680" s="2"/>
      <c r="Y680" s="2"/>
      <c r="Z680" s="2"/>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16"/>
      <c r="W681" s="5"/>
      <c r="X681" s="2"/>
      <c r="Y681" s="2"/>
      <c r="Z681" s="2"/>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16"/>
      <c r="W682" s="5"/>
      <c r="X682" s="2"/>
      <c r="Y682" s="2"/>
      <c r="Z682" s="2"/>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16"/>
      <c r="W683" s="5"/>
      <c r="X683" s="2"/>
      <c r="Y683" s="2"/>
      <c r="Z683" s="2"/>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16"/>
      <c r="W684" s="5"/>
      <c r="X684" s="2"/>
      <c r="Y684" s="2"/>
      <c r="Z684" s="2"/>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16"/>
      <c r="W685" s="5"/>
      <c r="X685" s="2"/>
      <c r="Y685" s="2"/>
      <c r="Z685" s="2"/>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16"/>
      <c r="W686" s="5"/>
      <c r="X686" s="2"/>
      <c r="Y686" s="2"/>
      <c r="Z686" s="2"/>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16"/>
      <c r="W687" s="5"/>
      <c r="X687" s="2"/>
      <c r="Y687" s="2"/>
      <c r="Z687" s="2"/>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16"/>
      <c r="W688" s="5"/>
      <c r="X688" s="2"/>
      <c r="Y688" s="2"/>
      <c r="Z688" s="2"/>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16"/>
      <c r="W689" s="5"/>
      <c r="X689" s="2"/>
      <c r="Y689" s="2"/>
      <c r="Z689" s="2"/>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16"/>
      <c r="W690" s="5"/>
      <c r="X690" s="2"/>
      <c r="Y690" s="2"/>
      <c r="Z690" s="2"/>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16"/>
      <c r="W691" s="5"/>
      <c r="X691" s="2"/>
      <c r="Y691" s="2"/>
      <c r="Z691" s="2"/>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16"/>
      <c r="W692" s="5"/>
      <c r="X692" s="2"/>
      <c r="Y692" s="2"/>
      <c r="Z692" s="2"/>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16"/>
      <c r="W693" s="5"/>
      <c r="X693" s="2"/>
      <c r="Y693" s="2"/>
      <c r="Z693" s="2"/>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16"/>
      <c r="W694" s="5"/>
      <c r="X694" s="2"/>
      <c r="Y694" s="2"/>
      <c r="Z694" s="2"/>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16"/>
      <c r="W695" s="5"/>
      <c r="X695" s="2"/>
      <c r="Y695" s="2"/>
      <c r="Z695" s="2"/>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16"/>
      <c r="W696" s="5"/>
      <c r="X696" s="2"/>
      <c r="Y696" s="2"/>
      <c r="Z696" s="2"/>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16"/>
      <c r="W697" s="5"/>
      <c r="X697" s="2"/>
      <c r="Y697" s="2"/>
      <c r="Z697" s="2"/>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16"/>
      <c r="W698" s="5"/>
      <c r="X698" s="2"/>
      <c r="Y698" s="2"/>
      <c r="Z698" s="2"/>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16"/>
      <c r="W699" s="5"/>
      <c r="X699" s="2"/>
      <c r="Y699" s="2"/>
      <c r="Z699" s="2"/>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16"/>
      <c r="W700" s="5"/>
      <c r="X700" s="2"/>
      <c r="Y700" s="2"/>
      <c r="Z700" s="2"/>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16"/>
      <c r="W701" s="5"/>
      <c r="X701" s="2"/>
      <c r="Y701" s="2"/>
      <c r="Z701" s="2"/>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16"/>
      <c r="W702" s="5"/>
      <c r="X702" s="2"/>
      <c r="Y702" s="2"/>
      <c r="Z702" s="2"/>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16"/>
      <c r="W703" s="5"/>
      <c r="X703" s="2"/>
      <c r="Y703" s="2"/>
      <c r="Z703" s="2"/>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16"/>
      <c r="W704" s="5"/>
      <c r="X704" s="2"/>
      <c r="Y704" s="2"/>
      <c r="Z704" s="2"/>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16"/>
      <c r="W705" s="5"/>
      <c r="X705" s="2"/>
      <c r="Y705" s="2"/>
      <c r="Z705" s="2"/>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16"/>
      <c r="W706" s="5"/>
      <c r="X706" s="2"/>
      <c r="Y706" s="2"/>
      <c r="Z706" s="2"/>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16"/>
      <c r="W707" s="5"/>
      <c r="X707" s="2"/>
      <c r="Y707" s="2"/>
      <c r="Z707" s="2"/>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16"/>
      <c r="W708" s="5"/>
      <c r="X708" s="2"/>
      <c r="Y708" s="2"/>
      <c r="Z708" s="2"/>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16"/>
      <c r="W709" s="5"/>
      <c r="X709" s="2"/>
      <c r="Y709" s="2"/>
      <c r="Z709" s="2"/>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16"/>
      <c r="W710" s="5"/>
      <c r="X710" s="2"/>
      <c r="Y710" s="2"/>
      <c r="Z710" s="2"/>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16"/>
      <c r="W711" s="5"/>
      <c r="X711" s="2"/>
      <c r="Y711" s="2"/>
      <c r="Z711" s="2"/>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16"/>
      <c r="W712" s="5"/>
      <c r="X712" s="2"/>
      <c r="Y712" s="2"/>
      <c r="Z712" s="2"/>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16"/>
      <c r="W713" s="5"/>
      <c r="X713" s="2"/>
      <c r="Y713" s="2"/>
      <c r="Z713" s="2"/>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16"/>
      <c r="W714" s="5"/>
      <c r="X714" s="2"/>
      <c r="Y714" s="2"/>
      <c r="Z714" s="2"/>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16"/>
      <c r="W715" s="5"/>
      <c r="X715" s="2"/>
      <c r="Y715" s="2"/>
      <c r="Z715" s="2"/>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16"/>
      <c r="W716" s="5"/>
      <c r="X716" s="2"/>
      <c r="Y716" s="2"/>
      <c r="Z716" s="2"/>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16"/>
      <c r="W717" s="5"/>
      <c r="X717" s="2"/>
      <c r="Y717" s="2"/>
      <c r="Z717" s="2"/>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16"/>
      <c r="W718" s="5"/>
      <c r="X718" s="2"/>
      <c r="Y718" s="2"/>
      <c r="Z718" s="2"/>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16"/>
      <c r="W719" s="5"/>
      <c r="X719" s="2"/>
      <c r="Y719" s="2"/>
      <c r="Z719" s="2"/>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16"/>
      <c r="W720" s="5"/>
      <c r="X720" s="2"/>
      <c r="Y720" s="2"/>
      <c r="Z720" s="2"/>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16"/>
      <c r="W721" s="5"/>
      <c r="X721" s="2"/>
      <c r="Y721" s="2"/>
      <c r="Z721" s="2"/>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16"/>
      <c r="W722" s="5"/>
      <c r="X722" s="2"/>
      <c r="Y722" s="2"/>
      <c r="Z722" s="2"/>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16"/>
      <c r="W723" s="5"/>
      <c r="X723" s="2"/>
      <c r="Y723" s="2"/>
      <c r="Z723" s="2"/>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16"/>
      <c r="W724" s="5"/>
      <c r="X724" s="2"/>
      <c r="Y724" s="2"/>
      <c r="Z724" s="2"/>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16"/>
      <c r="W725" s="5"/>
      <c r="X725" s="2"/>
      <c r="Y725" s="2"/>
      <c r="Z725" s="2"/>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16"/>
      <c r="W726" s="5"/>
      <c r="X726" s="2"/>
      <c r="Y726" s="2"/>
      <c r="Z726" s="2"/>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16"/>
      <c r="W727" s="5"/>
      <c r="X727" s="2"/>
      <c r="Y727" s="2"/>
      <c r="Z727" s="2"/>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16"/>
      <c r="W728" s="5"/>
      <c r="X728" s="2"/>
      <c r="Y728" s="2"/>
      <c r="Z728" s="2"/>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16"/>
      <c r="W729" s="5"/>
      <c r="X729" s="2"/>
      <c r="Y729" s="2"/>
      <c r="Z729" s="2"/>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16"/>
      <c r="W730" s="5"/>
      <c r="X730" s="2"/>
      <c r="Y730" s="2"/>
      <c r="Z730" s="2"/>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16"/>
      <c r="W731" s="5"/>
      <c r="X731" s="2"/>
      <c r="Y731" s="2"/>
      <c r="Z731" s="2"/>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16"/>
      <c r="W732" s="5"/>
      <c r="X732" s="2"/>
      <c r="Y732" s="2"/>
      <c r="Z732" s="2"/>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16"/>
      <c r="W733" s="5"/>
      <c r="X733" s="2"/>
      <c r="Y733" s="2"/>
      <c r="Z733" s="2"/>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16"/>
      <c r="W734" s="5"/>
      <c r="X734" s="2"/>
      <c r="Y734" s="2"/>
      <c r="Z734" s="2"/>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16"/>
      <c r="W735" s="5"/>
      <c r="X735" s="2"/>
      <c r="Y735" s="2"/>
      <c r="Z735" s="2"/>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16"/>
      <c r="W736" s="5"/>
      <c r="X736" s="2"/>
      <c r="Y736" s="2"/>
      <c r="Z736" s="2"/>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16"/>
      <c r="W737" s="5"/>
      <c r="X737" s="2"/>
      <c r="Y737" s="2"/>
      <c r="Z737" s="2"/>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16"/>
      <c r="W738" s="5"/>
      <c r="X738" s="2"/>
      <c r="Y738" s="2"/>
      <c r="Z738" s="2"/>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16"/>
      <c r="W739" s="5"/>
      <c r="X739" s="2"/>
      <c r="Y739" s="2"/>
      <c r="Z739" s="2"/>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16"/>
      <c r="W740" s="5"/>
      <c r="X740" s="2"/>
      <c r="Y740" s="2"/>
      <c r="Z740" s="2"/>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16"/>
      <c r="W741" s="5"/>
      <c r="X741" s="2"/>
      <c r="Y741" s="2"/>
      <c r="Z741" s="2"/>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16"/>
      <c r="W742" s="5"/>
      <c r="X742" s="2"/>
      <c r="Y742" s="2"/>
      <c r="Z742" s="2"/>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16"/>
      <c r="W743" s="5"/>
      <c r="X743" s="2"/>
      <c r="Y743" s="2"/>
      <c r="Z743" s="2"/>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16"/>
      <c r="W744" s="5"/>
      <c r="X744" s="2"/>
      <c r="Y744" s="2"/>
      <c r="Z744" s="2"/>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16"/>
      <c r="W745" s="5"/>
      <c r="X745" s="2"/>
      <c r="Y745" s="2"/>
      <c r="Z745" s="2"/>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16"/>
      <c r="W746" s="5"/>
      <c r="X746" s="2"/>
      <c r="Y746" s="2"/>
      <c r="Z746" s="2"/>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16"/>
      <c r="W747" s="5"/>
      <c r="X747" s="2"/>
      <c r="Y747" s="2"/>
      <c r="Z747" s="2"/>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16"/>
      <c r="W748" s="5"/>
      <c r="X748" s="2"/>
      <c r="Y748" s="2"/>
      <c r="Z748" s="2"/>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16"/>
      <c r="W749" s="5"/>
      <c r="X749" s="2"/>
      <c r="Y749" s="2"/>
      <c r="Z749" s="2"/>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16"/>
      <c r="W750" s="5"/>
      <c r="X750" s="2"/>
      <c r="Y750" s="2"/>
      <c r="Z750" s="2"/>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16"/>
      <c r="W751" s="5"/>
      <c r="X751" s="2"/>
      <c r="Y751" s="2"/>
      <c r="Z751" s="2"/>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16"/>
      <c r="W752" s="5"/>
      <c r="X752" s="2"/>
      <c r="Y752" s="2"/>
      <c r="Z752" s="2"/>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16"/>
      <c r="W753" s="5"/>
      <c r="X753" s="2"/>
      <c r="Y753" s="2"/>
      <c r="Z753" s="2"/>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16"/>
      <c r="W754" s="5"/>
      <c r="X754" s="2"/>
      <c r="Y754" s="2"/>
      <c r="Z754" s="2"/>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16"/>
      <c r="W755" s="5"/>
      <c r="X755" s="2"/>
      <c r="Y755" s="2"/>
      <c r="Z755" s="2"/>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16"/>
      <c r="W756" s="5"/>
      <c r="X756" s="2"/>
      <c r="Y756" s="2"/>
      <c r="Z756" s="2"/>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16"/>
      <c r="W757" s="5"/>
      <c r="X757" s="2"/>
      <c r="Y757" s="2"/>
      <c r="Z757" s="2"/>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16"/>
      <c r="W758" s="5"/>
      <c r="X758" s="2"/>
      <c r="Y758" s="2"/>
      <c r="Z758" s="2"/>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16"/>
      <c r="W759" s="5"/>
      <c r="X759" s="2"/>
      <c r="Y759" s="2"/>
      <c r="Z759" s="2"/>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16"/>
      <c r="W760" s="5"/>
      <c r="X760" s="2"/>
      <c r="Y760" s="2"/>
      <c r="Z760" s="2"/>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16"/>
      <c r="W761" s="5"/>
      <c r="X761" s="2"/>
      <c r="Y761" s="2"/>
      <c r="Z761" s="2"/>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16"/>
      <c r="W762" s="5"/>
      <c r="X762" s="2"/>
      <c r="Y762" s="2"/>
      <c r="Z762" s="2"/>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16"/>
      <c r="W763" s="5"/>
      <c r="X763" s="2"/>
      <c r="Y763" s="2"/>
      <c r="Z763" s="2"/>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16"/>
      <c r="W764" s="5"/>
      <c r="X764" s="2"/>
      <c r="Y764" s="2"/>
      <c r="Z764" s="2"/>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16"/>
      <c r="W765" s="5"/>
      <c r="X765" s="2"/>
      <c r="Y765" s="2"/>
      <c r="Z765" s="2"/>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16"/>
      <c r="W766" s="5"/>
      <c r="X766" s="2"/>
      <c r="Y766" s="2"/>
      <c r="Z766" s="2"/>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16"/>
      <c r="W767" s="5"/>
      <c r="X767" s="2"/>
      <c r="Y767" s="2"/>
      <c r="Z767" s="2"/>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16"/>
      <c r="W768" s="5"/>
      <c r="X768" s="2"/>
      <c r="Y768" s="2"/>
      <c r="Z768" s="2"/>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16"/>
      <c r="W769" s="5"/>
      <c r="X769" s="2"/>
      <c r="Y769" s="2"/>
      <c r="Z769" s="2"/>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16"/>
      <c r="W770" s="5"/>
      <c r="X770" s="2"/>
      <c r="Y770" s="2"/>
      <c r="Z770" s="2"/>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16"/>
      <c r="W771" s="5"/>
      <c r="X771" s="2"/>
      <c r="Y771" s="2"/>
      <c r="Z771" s="2"/>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16"/>
      <c r="W772" s="5"/>
      <c r="X772" s="2"/>
      <c r="Y772" s="2"/>
      <c r="Z772" s="2"/>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16"/>
      <c r="W773" s="5"/>
      <c r="X773" s="2"/>
      <c r="Y773" s="2"/>
      <c r="Z773" s="2"/>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16"/>
      <c r="W774" s="5"/>
      <c r="X774" s="2"/>
      <c r="Y774" s="2"/>
      <c r="Z774" s="2"/>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16"/>
      <c r="W775" s="5"/>
      <c r="X775" s="2"/>
      <c r="Y775" s="2"/>
      <c r="Z775" s="2"/>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16"/>
      <c r="W776" s="5"/>
      <c r="X776" s="2"/>
      <c r="Y776" s="2"/>
      <c r="Z776" s="2"/>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16"/>
      <c r="W777" s="5"/>
      <c r="X777" s="2"/>
      <c r="Y777" s="2"/>
      <c r="Z777" s="2"/>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16"/>
      <c r="W778" s="5"/>
      <c r="X778" s="2"/>
      <c r="Y778" s="2"/>
      <c r="Z778" s="2"/>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16"/>
      <c r="W779" s="5"/>
      <c r="X779" s="2"/>
      <c r="Y779" s="2"/>
      <c r="Z779" s="2"/>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16"/>
      <c r="W780" s="5"/>
      <c r="X780" s="2"/>
      <c r="Y780" s="2"/>
      <c r="Z780" s="2"/>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16"/>
      <c r="W781" s="5"/>
      <c r="X781" s="2"/>
      <c r="Y781" s="2"/>
      <c r="Z781" s="2"/>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16"/>
      <c r="W782" s="5"/>
      <c r="X782" s="2"/>
      <c r="Y782" s="2"/>
      <c r="Z782" s="2"/>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16"/>
      <c r="W783" s="5"/>
      <c r="X783" s="2"/>
      <c r="Y783" s="2"/>
      <c r="Z783" s="2"/>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16"/>
      <c r="W784" s="5"/>
      <c r="X784" s="2"/>
      <c r="Y784" s="2"/>
      <c r="Z784" s="2"/>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16"/>
      <c r="W785" s="5"/>
      <c r="X785" s="2"/>
      <c r="Y785" s="2"/>
      <c r="Z785" s="2"/>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16"/>
      <c r="W786" s="5"/>
      <c r="X786" s="2"/>
      <c r="Y786" s="2"/>
      <c r="Z786" s="2"/>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16"/>
      <c r="W787" s="5"/>
      <c r="X787" s="2"/>
      <c r="Y787" s="2"/>
      <c r="Z787" s="2"/>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16"/>
      <c r="W788" s="5"/>
      <c r="X788" s="2"/>
      <c r="Y788" s="2"/>
      <c r="Z788" s="2"/>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16"/>
      <c r="W789" s="5"/>
      <c r="X789" s="2"/>
      <c r="Y789" s="2"/>
      <c r="Z789" s="2"/>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16"/>
      <c r="W790" s="5"/>
      <c r="X790" s="2"/>
      <c r="Y790" s="2"/>
      <c r="Z790" s="2"/>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16"/>
      <c r="W791" s="5"/>
      <c r="X791" s="2"/>
      <c r="Y791" s="2"/>
      <c r="Z791" s="2"/>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16"/>
      <c r="W792" s="5"/>
      <c r="X792" s="2"/>
      <c r="Y792" s="2"/>
      <c r="Z792" s="2"/>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16"/>
      <c r="W793" s="5"/>
      <c r="X793" s="2"/>
      <c r="Y793" s="2"/>
      <c r="Z793" s="2"/>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16"/>
      <c r="W794" s="5"/>
      <c r="X794" s="2"/>
      <c r="Y794" s="2"/>
      <c r="Z794" s="2"/>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16"/>
      <c r="W795" s="5"/>
      <c r="X795" s="2"/>
      <c r="Y795" s="2"/>
      <c r="Z795" s="2"/>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16"/>
      <c r="W796" s="5"/>
      <c r="X796" s="2"/>
      <c r="Y796" s="2"/>
      <c r="Z796" s="2"/>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16"/>
      <c r="W797" s="5"/>
      <c r="X797" s="2"/>
      <c r="Y797" s="2"/>
      <c r="Z797" s="2"/>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16"/>
      <c r="W798" s="5"/>
      <c r="X798" s="2"/>
      <c r="Y798" s="2"/>
      <c r="Z798" s="2"/>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16"/>
      <c r="W799" s="5"/>
      <c r="X799" s="2"/>
      <c r="Y799" s="2"/>
      <c r="Z799" s="2"/>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16"/>
      <c r="W800" s="5"/>
      <c r="X800" s="2"/>
      <c r="Y800" s="2"/>
      <c r="Z800" s="2"/>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16"/>
      <c r="W801" s="5"/>
      <c r="X801" s="2"/>
      <c r="Y801" s="2"/>
      <c r="Z801" s="2"/>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16"/>
      <c r="W802" s="5"/>
      <c r="X802" s="2"/>
      <c r="Y802" s="2"/>
      <c r="Z802" s="2"/>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16"/>
      <c r="W803" s="5"/>
      <c r="X803" s="2"/>
      <c r="Y803" s="2"/>
      <c r="Z803" s="2"/>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16"/>
      <c r="W804" s="5"/>
      <c r="X804" s="2"/>
      <c r="Y804" s="2"/>
      <c r="Z804" s="2"/>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16"/>
      <c r="W805" s="5"/>
      <c r="X805" s="2"/>
      <c r="Y805" s="2"/>
      <c r="Z805" s="2"/>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16"/>
      <c r="W806" s="5"/>
      <c r="X806" s="2"/>
      <c r="Y806" s="2"/>
      <c r="Z806" s="2"/>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16"/>
      <c r="W807" s="5"/>
      <c r="X807" s="2"/>
      <c r="Y807" s="2"/>
      <c r="Z807" s="2"/>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16"/>
      <c r="W808" s="5"/>
      <c r="X808" s="2"/>
      <c r="Y808" s="2"/>
      <c r="Z808" s="2"/>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16"/>
      <c r="W809" s="5"/>
      <c r="X809" s="2"/>
      <c r="Y809" s="2"/>
      <c r="Z809" s="2"/>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16"/>
      <c r="W810" s="5"/>
      <c r="X810" s="2"/>
      <c r="Y810" s="2"/>
      <c r="Z810" s="2"/>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16"/>
      <c r="W811" s="5"/>
      <c r="X811" s="2"/>
      <c r="Y811" s="2"/>
      <c r="Z811" s="2"/>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16"/>
      <c r="W812" s="5"/>
      <c r="X812" s="2"/>
      <c r="Y812" s="2"/>
      <c r="Z812" s="2"/>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16"/>
      <c r="W813" s="5"/>
      <c r="X813" s="2"/>
      <c r="Y813" s="2"/>
      <c r="Z813" s="2"/>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16"/>
      <c r="W814" s="5"/>
      <c r="X814" s="2"/>
      <c r="Y814" s="2"/>
      <c r="Z814" s="2"/>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16"/>
      <c r="W815" s="5"/>
      <c r="X815" s="2"/>
      <c r="Y815" s="2"/>
      <c r="Z815" s="2"/>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16"/>
      <c r="W816" s="5"/>
      <c r="X816" s="2"/>
      <c r="Y816" s="2"/>
      <c r="Z816" s="2"/>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16"/>
      <c r="W817" s="5"/>
      <c r="X817" s="2"/>
      <c r="Y817" s="2"/>
      <c r="Z817" s="2"/>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16"/>
      <c r="W818" s="5"/>
      <c r="X818" s="2"/>
      <c r="Y818" s="2"/>
      <c r="Z818" s="2"/>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16"/>
      <c r="W819" s="5"/>
      <c r="X819" s="2"/>
      <c r="Y819" s="2"/>
      <c r="Z819" s="2"/>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16"/>
      <c r="W820" s="5"/>
      <c r="X820" s="2"/>
      <c r="Y820" s="2"/>
      <c r="Z820" s="2"/>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16"/>
      <c r="W821" s="5"/>
      <c r="X821" s="2"/>
      <c r="Y821" s="2"/>
      <c r="Z821" s="2"/>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16"/>
      <c r="W822" s="5"/>
      <c r="X822" s="2"/>
      <c r="Y822" s="2"/>
      <c r="Z822" s="2"/>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16"/>
      <c r="W823" s="5"/>
      <c r="X823" s="2"/>
      <c r="Y823" s="2"/>
      <c r="Z823" s="2"/>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16"/>
      <c r="W824" s="5"/>
      <c r="X824" s="2"/>
      <c r="Y824" s="2"/>
      <c r="Z824" s="2"/>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16"/>
      <c r="W825" s="5"/>
      <c r="X825" s="2"/>
      <c r="Y825" s="2"/>
      <c r="Z825" s="2"/>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16"/>
      <c r="W826" s="5"/>
      <c r="X826" s="2"/>
      <c r="Y826" s="2"/>
      <c r="Z826" s="2"/>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16"/>
      <c r="W827" s="5"/>
      <c r="X827" s="2"/>
      <c r="Y827" s="2"/>
      <c r="Z827" s="2"/>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16"/>
      <c r="W828" s="5"/>
      <c r="X828" s="2"/>
      <c r="Y828" s="2"/>
      <c r="Z828" s="2"/>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16"/>
      <c r="W829" s="5"/>
      <c r="X829" s="2"/>
      <c r="Y829" s="2"/>
      <c r="Z829" s="2"/>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16"/>
      <c r="W830" s="5"/>
      <c r="X830" s="2"/>
      <c r="Y830" s="2"/>
      <c r="Z830" s="2"/>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16"/>
      <c r="W831" s="5"/>
      <c r="X831" s="2"/>
      <c r="Y831" s="2"/>
      <c r="Z831" s="2"/>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16"/>
      <c r="W832" s="5"/>
      <c r="X832" s="2"/>
      <c r="Y832" s="2"/>
      <c r="Z832" s="2"/>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16"/>
      <c r="W833" s="5"/>
      <c r="X833" s="2"/>
      <c r="Y833" s="2"/>
      <c r="Z833" s="2"/>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16"/>
      <c r="W834" s="5"/>
      <c r="X834" s="2"/>
      <c r="Y834" s="2"/>
      <c r="Z834" s="2"/>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16"/>
      <c r="W835" s="5"/>
      <c r="X835" s="2"/>
      <c r="Y835" s="2"/>
      <c r="Z835" s="2"/>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16"/>
      <c r="W836" s="5"/>
      <c r="X836" s="2"/>
      <c r="Y836" s="2"/>
      <c r="Z836" s="2"/>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16"/>
      <c r="W837" s="5"/>
      <c r="X837" s="2"/>
      <c r="Y837" s="2"/>
      <c r="Z837" s="2"/>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16"/>
      <c r="W838" s="5"/>
      <c r="X838" s="2"/>
      <c r="Y838" s="2"/>
      <c r="Z838" s="2"/>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16"/>
      <c r="W839" s="5"/>
      <c r="X839" s="2"/>
      <c r="Y839" s="2"/>
      <c r="Z839" s="2"/>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16"/>
      <c r="W840" s="5"/>
      <c r="X840" s="2"/>
      <c r="Y840" s="2"/>
      <c r="Z840" s="2"/>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16"/>
      <c r="W841" s="5"/>
      <c r="X841" s="2"/>
      <c r="Y841" s="2"/>
      <c r="Z841" s="2"/>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16"/>
      <c r="W842" s="5"/>
      <c r="X842" s="2"/>
      <c r="Y842" s="2"/>
      <c r="Z842" s="2"/>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16"/>
      <c r="W843" s="5"/>
      <c r="X843" s="2"/>
      <c r="Y843" s="2"/>
      <c r="Z843" s="2"/>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16"/>
      <c r="W844" s="5"/>
      <c r="X844" s="2"/>
      <c r="Y844" s="2"/>
      <c r="Z844" s="2"/>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16"/>
      <c r="W845" s="5"/>
      <c r="X845" s="2"/>
      <c r="Y845" s="2"/>
      <c r="Z845" s="2"/>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16"/>
      <c r="W846" s="5"/>
      <c r="X846" s="2"/>
      <c r="Y846" s="2"/>
      <c r="Z846" s="2"/>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16"/>
      <c r="W847" s="5"/>
      <c r="X847" s="2"/>
      <c r="Y847" s="2"/>
      <c r="Z847" s="2"/>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16"/>
      <c r="W848" s="5"/>
      <c r="X848" s="2"/>
      <c r="Y848" s="2"/>
      <c r="Z848" s="2"/>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16"/>
      <c r="W849" s="5"/>
      <c r="X849" s="2"/>
      <c r="Y849" s="2"/>
      <c r="Z849" s="2"/>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16"/>
      <c r="W850" s="5"/>
      <c r="X850" s="2"/>
      <c r="Y850" s="2"/>
      <c r="Z850" s="2"/>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16"/>
      <c r="W851" s="5"/>
      <c r="X851" s="2"/>
      <c r="Y851" s="2"/>
      <c r="Z851" s="2"/>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16"/>
      <c r="W852" s="5"/>
      <c r="X852" s="2"/>
      <c r="Y852" s="2"/>
      <c r="Z852" s="2"/>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16"/>
      <c r="W853" s="5"/>
      <c r="X853" s="2"/>
      <c r="Y853" s="2"/>
      <c r="Z853" s="2"/>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16"/>
      <c r="W854" s="5"/>
      <c r="X854" s="2"/>
      <c r="Y854" s="2"/>
      <c r="Z854" s="2"/>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16"/>
      <c r="W855" s="5"/>
      <c r="X855" s="2"/>
      <c r="Y855" s="2"/>
      <c r="Z855" s="2"/>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16"/>
      <c r="W856" s="5"/>
      <c r="X856" s="2"/>
      <c r="Y856" s="2"/>
      <c r="Z856" s="2"/>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16"/>
      <c r="W857" s="5"/>
      <c r="X857" s="2"/>
      <c r="Y857" s="2"/>
      <c r="Z857" s="2"/>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16"/>
      <c r="W858" s="5"/>
      <c r="X858" s="2"/>
      <c r="Y858" s="2"/>
      <c r="Z858" s="2"/>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16"/>
      <c r="W859" s="5"/>
      <c r="X859" s="2"/>
      <c r="Y859" s="2"/>
      <c r="Z859" s="2"/>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16"/>
      <c r="W860" s="5"/>
      <c r="X860" s="2"/>
      <c r="Y860" s="2"/>
      <c r="Z860" s="2"/>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16"/>
      <c r="W861" s="5"/>
      <c r="X861" s="2"/>
      <c r="Y861" s="2"/>
      <c r="Z861" s="2"/>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16"/>
      <c r="W862" s="5"/>
      <c r="X862" s="2"/>
      <c r="Y862" s="2"/>
      <c r="Z862" s="2"/>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16"/>
      <c r="W863" s="5"/>
      <c r="X863" s="2"/>
      <c r="Y863" s="2"/>
      <c r="Z863" s="2"/>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16"/>
      <c r="W864" s="5"/>
      <c r="X864" s="2"/>
      <c r="Y864" s="2"/>
      <c r="Z864" s="2"/>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16"/>
      <c r="W865" s="5"/>
      <c r="X865" s="2"/>
      <c r="Y865" s="2"/>
      <c r="Z865" s="2"/>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16"/>
      <c r="W866" s="5"/>
      <c r="X866" s="2"/>
      <c r="Y866" s="2"/>
      <c r="Z866" s="2"/>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16"/>
      <c r="W867" s="5"/>
      <c r="X867" s="2"/>
      <c r="Y867" s="2"/>
      <c r="Z867" s="2"/>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16"/>
      <c r="W868" s="5"/>
      <c r="X868" s="2"/>
      <c r="Y868" s="2"/>
      <c r="Z868" s="2"/>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16"/>
      <c r="W869" s="5"/>
      <c r="X869" s="2"/>
      <c r="Y869" s="2"/>
      <c r="Z869" s="2"/>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16"/>
      <c r="W870" s="5"/>
      <c r="X870" s="2"/>
      <c r="Y870" s="2"/>
      <c r="Z870" s="2"/>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16"/>
      <c r="W871" s="5"/>
      <c r="X871" s="2"/>
      <c r="Y871" s="2"/>
      <c r="Z871" s="2"/>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16"/>
      <c r="W872" s="5"/>
      <c r="X872" s="2"/>
      <c r="Y872" s="2"/>
      <c r="Z872" s="2"/>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16"/>
      <c r="W873" s="5"/>
      <c r="X873" s="2"/>
      <c r="Y873" s="2"/>
      <c r="Z873" s="2"/>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16"/>
      <c r="W874" s="5"/>
      <c r="X874" s="2"/>
      <c r="Y874" s="2"/>
      <c r="Z874" s="2"/>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16"/>
      <c r="W875" s="5"/>
      <c r="X875" s="2"/>
      <c r="Y875" s="2"/>
      <c r="Z875" s="2"/>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16"/>
      <c r="W876" s="5"/>
      <c r="X876" s="2"/>
      <c r="Y876" s="2"/>
      <c r="Z876" s="2"/>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16"/>
      <c r="W877" s="5"/>
      <c r="X877" s="2"/>
      <c r="Y877" s="2"/>
      <c r="Z877" s="2"/>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16"/>
      <c r="W878" s="5"/>
      <c r="X878" s="2"/>
      <c r="Y878" s="2"/>
      <c r="Z878" s="2"/>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16"/>
      <c r="W879" s="5"/>
      <c r="X879" s="2"/>
      <c r="Y879" s="2"/>
      <c r="Z879" s="2"/>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16"/>
      <c r="W880" s="5"/>
      <c r="X880" s="2"/>
      <c r="Y880" s="2"/>
      <c r="Z880" s="2"/>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16"/>
      <c r="W881" s="5"/>
      <c r="X881" s="2"/>
      <c r="Y881" s="2"/>
      <c r="Z881" s="2"/>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16"/>
      <c r="W882" s="5"/>
      <c r="X882" s="2"/>
      <c r="Y882" s="2"/>
      <c r="Z882" s="2"/>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16"/>
      <c r="W883" s="5"/>
      <c r="X883" s="2"/>
      <c r="Y883" s="2"/>
      <c r="Z883" s="2"/>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16"/>
      <c r="W884" s="5"/>
      <c r="X884" s="2"/>
      <c r="Y884" s="2"/>
      <c r="Z884" s="2"/>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16"/>
      <c r="W885" s="5"/>
      <c r="X885" s="2"/>
      <c r="Y885" s="2"/>
      <c r="Z885" s="2"/>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16"/>
      <c r="W886" s="5"/>
      <c r="X886" s="2"/>
      <c r="Y886" s="2"/>
      <c r="Z886" s="2"/>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16"/>
      <c r="W887" s="5"/>
      <c r="X887" s="2"/>
      <c r="Y887" s="2"/>
      <c r="Z887" s="2"/>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16"/>
      <c r="W888" s="5"/>
      <c r="X888" s="2"/>
      <c r="Y888" s="2"/>
      <c r="Z888" s="2"/>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16"/>
      <c r="W889" s="5"/>
      <c r="X889" s="2"/>
      <c r="Y889" s="2"/>
      <c r="Z889" s="2"/>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16"/>
      <c r="W890" s="5"/>
      <c r="X890" s="2"/>
      <c r="Y890" s="2"/>
      <c r="Z890" s="2"/>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16"/>
      <c r="W891" s="5"/>
      <c r="X891" s="2"/>
      <c r="Y891" s="2"/>
      <c r="Z891" s="2"/>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16"/>
      <c r="W892" s="5"/>
      <c r="X892" s="2"/>
      <c r="Y892" s="2"/>
      <c r="Z892" s="2"/>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16"/>
      <c r="W893" s="5"/>
      <c r="X893" s="2"/>
      <c r="Y893" s="2"/>
      <c r="Z893" s="2"/>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16"/>
      <c r="W894" s="5"/>
      <c r="X894" s="2"/>
      <c r="Y894" s="2"/>
      <c r="Z894" s="2"/>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16"/>
      <c r="W895" s="5"/>
      <c r="X895" s="2"/>
      <c r="Y895" s="2"/>
      <c r="Z895" s="2"/>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16"/>
      <c r="W896" s="5"/>
      <c r="X896" s="2"/>
      <c r="Y896" s="2"/>
      <c r="Z896" s="2"/>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16"/>
      <c r="W897" s="5"/>
      <c r="X897" s="2"/>
      <c r="Y897" s="2"/>
      <c r="Z897" s="2"/>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16"/>
      <c r="W898" s="5"/>
      <c r="X898" s="2"/>
      <c r="Y898" s="2"/>
      <c r="Z898" s="2"/>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16"/>
      <c r="W899" s="5"/>
      <c r="X899" s="2"/>
      <c r="Y899" s="2"/>
      <c r="Z899" s="2"/>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16"/>
      <c r="W900" s="5"/>
      <c r="X900" s="2"/>
      <c r="Y900" s="2"/>
      <c r="Z900" s="2"/>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16"/>
      <c r="W901" s="5"/>
      <c r="X901" s="2"/>
      <c r="Y901" s="2"/>
      <c r="Z901" s="2"/>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16"/>
      <c r="W902" s="5"/>
      <c r="X902" s="2"/>
      <c r="Y902" s="2"/>
      <c r="Z902" s="2"/>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16"/>
      <c r="W903" s="5"/>
      <c r="X903" s="2"/>
      <c r="Y903" s="2"/>
      <c r="Z903" s="2"/>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16"/>
      <c r="W904" s="5"/>
      <c r="X904" s="2"/>
      <c r="Y904" s="2"/>
      <c r="Z904" s="2"/>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16"/>
      <c r="W905" s="5"/>
      <c r="X905" s="2"/>
      <c r="Y905" s="2"/>
      <c r="Z905" s="2"/>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16"/>
      <c r="W906" s="5"/>
      <c r="X906" s="2"/>
      <c r="Y906" s="2"/>
      <c r="Z906" s="2"/>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16"/>
      <c r="W907" s="5"/>
      <c r="X907" s="2"/>
      <c r="Y907" s="2"/>
      <c r="Z907" s="2"/>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16"/>
      <c r="W908" s="5"/>
      <c r="X908" s="2"/>
      <c r="Y908" s="2"/>
      <c r="Z908" s="2"/>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16"/>
      <c r="W909" s="5"/>
      <c r="X909" s="2"/>
      <c r="Y909" s="2"/>
      <c r="Z909" s="2"/>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16"/>
      <c r="W910" s="5"/>
      <c r="X910" s="2"/>
      <c r="Y910" s="2"/>
      <c r="Z910" s="2"/>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16"/>
      <c r="W911" s="5"/>
      <c r="X911" s="2"/>
      <c r="Y911" s="2"/>
      <c r="Z911" s="2"/>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16"/>
      <c r="W912" s="5"/>
      <c r="X912" s="2"/>
      <c r="Y912" s="2"/>
      <c r="Z912" s="2"/>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16"/>
      <c r="W913" s="5"/>
      <c r="X913" s="2"/>
      <c r="Y913" s="2"/>
      <c r="Z913" s="2"/>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16"/>
      <c r="W914" s="5"/>
      <c r="X914" s="2"/>
      <c r="Y914" s="2"/>
      <c r="Z914" s="2"/>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16"/>
      <c r="W915" s="5"/>
      <c r="X915" s="2"/>
      <c r="Y915" s="2"/>
      <c r="Z915" s="2"/>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16"/>
      <c r="W916" s="5"/>
      <c r="X916" s="2"/>
      <c r="Y916" s="2"/>
      <c r="Z916" s="2"/>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16"/>
      <c r="W917" s="5"/>
      <c r="X917" s="2"/>
      <c r="Y917" s="2"/>
      <c r="Z917" s="2"/>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16"/>
      <c r="W918" s="5"/>
      <c r="X918" s="2"/>
      <c r="Y918" s="2"/>
      <c r="Z918" s="2"/>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16"/>
      <c r="W919" s="5"/>
      <c r="X919" s="2"/>
      <c r="Y919" s="2"/>
      <c r="Z919" s="2"/>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16"/>
      <c r="W920" s="5"/>
      <c r="X920" s="2"/>
      <c r="Y920" s="2"/>
      <c r="Z920" s="2"/>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16"/>
      <c r="W921" s="5"/>
      <c r="X921" s="2"/>
      <c r="Y921" s="2"/>
      <c r="Z921" s="2"/>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16"/>
      <c r="W922" s="5"/>
      <c r="X922" s="2"/>
      <c r="Y922" s="2"/>
      <c r="Z922" s="2"/>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16"/>
      <c r="W923" s="5"/>
      <c r="X923" s="2"/>
      <c r="Y923" s="2"/>
      <c r="Z923" s="2"/>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16"/>
      <c r="W924" s="5"/>
      <c r="X924" s="2"/>
      <c r="Y924" s="2"/>
      <c r="Z924" s="2"/>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16"/>
      <c r="W925" s="5"/>
      <c r="X925" s="2"/>
      <c r="Y925" s="2"/>
      <c r="Z925" s="2"/>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16"/>
      <c r="W926" s="5"/>
      <c r="X926" s="2"/>
      <c r="Y926" s="2"/>
      <c r="Z926" s="2"/>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16"/>
      <c r="W927" s="5"/>
      <c r="X927" s="2"/>
      <c r="Y927" s="2"/>
      <c r="Z927" s="2"/>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16"/>
      <c r="W928" s="5"/>
      <c r="X928" s="2"/>
      <c r="Y928" s="2"/>
      <c r="Z928" s="2"/>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16"/>
      <c r="W929" s="5"/>
      <c r="X929" s="2"/>
      <c r="Y929" s="2"/>
      <c r="Z929" s="2"/>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16"/>
      <c r="W930" s="5"/>
      <c r="X930" s="2"/>
      <c r="Y930" s="2"/>
      <c r="Z930" s="2"/>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16"/>
      <c r="W931" s="5"/>
      <c r="X931" s="2"/>
      <c r="Y931" s="2"/>
      <c r="Z931" s="2"/>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16"/>
      <c r="W932" s="5"/>
      <c r="X932" s="2"/>
      <c r="Y932" s="2"/>
      <c r="Z932" s="2"/>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16"/>
      <c r="W933" s="5"/>
      <c r="X933" s="2"/>
      <c r="Y933" s="2"/>
      <c r="Z933" s="2"/>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16"/>
      <c r="W934" s="5"/>
      <c r="X934" s="2"/>
      <c r="Y934" s="2"/>
      <c r="Z934" s="2"/>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16"/>
      <c r="W935" s="5"/>
      <c r="X935" s="2"/>
      <c r="Y935" s="2"/>
      <c r="Z935" s="2"/>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16"/>
      <c r="W936" s="5"/>
      <c r="X936" s="2"/>
      <c r="Y936" s="2"/>
      <c r="Z936" s="2"/>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16"/>
      <c r="W937" s="5"/>
      <c r="X937" s="2"/>
      <c r="Y937" s="2"/>
      <c r="Z937" s="2"/>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16"/>
      <c r="W938" s="5"/>
      <c r="X938" s="2"/>
      <c r="Y938" s="2"/>
      <c r="Z938" s="2"/>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16"/>
      <c r="W939" s="5"/>
      <c r="X939" s="2"/>
      <c r="Y939" s="2"/>
      <c r="Z939" s="2"/>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16"/>
      <c r="W940" s="5"/>
      <c r="X940" s="2"/>
      <c r="Y940" s="2"/>
      <c r="Z940" s="2"/>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16"/>
      <c r="W941" s="5"/>
      <c r="X941" s="2"/>
      <c r="Y941" s="2"/>
      <c r="Z941" s="2"/>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16"/>
      <c r="W942" s="5"/>
      <c r="X942" s="2"/>
      <c r="Y942" s="2"/>
      <c r="Z942" s="2"/>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16"/>
      <c r="W943" s="5"/>
      <c r="X943" s="2"/>
      <c r="Y943" s="2"/>
      <c r="Z943" s="2"/>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16"/>
      <c r="W944" s="5"/>
      <c r="X944" s="2"/>
      <c r="Y944" s="2"/>
      <c r="Z944" s="2"/>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16"/>
      <c r="W945" s="5"/>
      <c r="X945" s="2"/>
      <c r="Y945" s="2"/>
      <c r="Z945" s="2"/>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16"/>
      <c r="W946" s="5"/>
      <c r="X946" s="2"/>
      <c r="Y946" s="2"/>
      <c r="Z946" s="2"/>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16"/>
      <c r="W947" s="5"/>
      <c r="X947" s="2"/>
      <c r="Y947" s="2"/>
      <c r="Z947" s="2"/>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16"/>
      <c r="W948" s="5"/>
      <c r="X948" s="2"/>
      <c r="Y948" s="2"/>
      <c r="Z948" s="2"/>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16"/>
      <c r="W949" s="5"/>
      <c r="X949" s="2"/>
      <c r="Y949" s="2"/>
      <c r="Z949" s="2"/>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16"/>
      <c r="W950" s="5"/>
      <c r="X950" s="2"/>
      <c r="Y950" s="2"/>
      <c r="Z950" s="2"/>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16"/>
      <c r="W951" s="5"/>
      <c r="X951" s="2"/>
      <c r="Y951" s="2"/>
      <c r="Z951" s="2"/>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16"/>
      <c r="W952" s="5"/>
      <c r="X952" s="2"/>
      <c r="Y952" s="2"/>
      <c r="Z952" s="2"/>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16"/>
      <c r="W953" s="5"/>
      <c r="X953" s="2"/>
      <c r="Y953" s="2"/>
      <c r="Z953" s="2"/>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16"/>
      <c r="W954" s="5"/>
      <c r="X954" s="2"/>
      <c r="Y954" s="2"/>
      <c r="Z954" s="2"/>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16"/>
      <c r="W955" s="5"/>
      <c r="X955" s="2"/>
      <c r="Y955" s="2"/>
      <c r="Z955" s="2"/>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16"/>
      <c r="W956" s="5"/>
      <c r="X956" s="2"/>
      <c r="Y956" s="2"/>
      <c r="Z956" s="2"/>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16"/>
      <c r="W957" s="5"/>
      <c r="X957" s="2"/>
      <c r="Y957" s="2"/>
      <c r="Z957" s="2"/>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16"/>
      <c r="W958" s="5"/>
      <c r="X958" s="2"/>
      <c r="Y958" s="2"/>
      <c r="Z958" s="2"/>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16"/>
      <c r="W959" s="5"/>
      <c r="X959" s="2"/>
      <c r="Y959" s="2"/>
      <c r="Z959" s="2"/>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16"/>
      <c r="W960" s="5"/>
      <c r="X960" s="2"/>
      <c r="Y960" s="2"/>
      <c r="Z960" s="2"/>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16"/>
      <c r="W961" s="5"/>
      <c r="X961" s="2"/>
      <c r="Y961" s="2"/>
      <c r="Z961" s="2"/>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16"/>
      <c r="W962" s="5"/>
      <c r="X962" s="2"/>
      <c r="Y962" s="2"/>
      <c r="Z962" s="2"/>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16"/>
      <c r="W963" s="5"/>
      <c r="X963" s="2"/>
      <c r="Y963" s="2"/>
      <c r="Z963" s="2"/>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16"/>
      <c r="W964" s="5"/>
      <c r="X964" s="2"/>
      <c r="Y964" s="2"/>
      <c r="Z964" s="2"/>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16"/>
      <c r="W965" s="5"/>
      <c r="X965" s="2"/>
      <c r="Y965" s="2"/>
      <c r="Z965" s="2"/>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16"/>
      <c r="W966" s="5"/>
      <c r="X966" s="2"/>
      <c r="Y966" s="2"/>
      <c r="Z966" s="2"/>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16"/>
      <c r="W967" s="5"/>
      <c r="X967" s="2"/>
      <c r="Y967" s="2"/>
      <c r="Z967" s="2"/>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16"/>
      <c r="W968" s="5"/>
      <c r="X968" s="2"/>
      <c r="Y968" s="2"/>
      <c r="Z968" s="2"/>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16"/>
      <c r="W969" s="5"/>
      <c r="X969" s="2"/>
      <c r="Y969" s="2"/>
      <c r="Z969" s="2"/>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16"/>
      <c r="W970" s="5"/>
      <c r="X970" s="2"/>
      <c r="Y970" s="2"/>
      <c r="Z970" s="2"/>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16"/>
      <c r="W971" s="5"/>
      <c r="X971" s="2"/>
      <c r="Y971" s="2"/>
      <c r="Z971" s="2"/>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16"/>
      <c r="W972" s="5"/>
      <c r="X972" s="2"/>
      <c r="Y972" s="2"/>
      <c r="Z972" s="2"/>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16"/>
      <c r="W973" s="5"/>
      <c r="X973" s="2"/>
      <c r="Y973" s="2"/>
      <c r="Z973" s="2"/>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16"/>
      <c r="W974" s="5"/>
      <c r="X974" s="2"/>
      <c r="Y974" s="2"/>
      <c r="Z974" s="2"/>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16"/>
      <c r="W975" s="5"/>
      <c r="X975" s="2"/>
      <c r="Y975" s="2"/>
      <c r="Z975" s="2"/>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16"/>
      <c r="W976" s="5"/>
      <c r="X976" s="2"/>
      <c r="Y976" s="2"/>
      <c r="Z976" s="2"/>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16"/>
      <c r="W977" s="5"/>
      <c r="X977" s="2"/>
      <c r="Y977" s="2"/>
      <c r="Z977" s="2"/>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16"/>
      <c r="W978" s="5"/>
      <c r="X978" s="2"/>
      <c r="Y978" s="2"/>
      <c r="Z978" s="2"/>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16"/>
      <c r="W979" s="5"/>
      <c r="X979" s="2"/>
      <c r="Y979" s="2"/>
      <c r="Z979" s="2"/>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16"/>
      <c r="W980" s="5"/>
      <c r="X980" s="2"/>
      <c r="Y980" s="2"/>
      <c r="Z980" s="2"/>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16"/>
      <c r="W981" s="5"/>
      <c r="X981" s="2"/>
      <c r="Y981" s="2"/>
      <c r="Z981" s="2"/>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16"/>
      <c r="W982" s="5"/>
      <c r="X982" s="2"/>
      <c r="Y982" s="2"/>
      <c r="Z982" s="2"/>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16"/>
      <c r="W983" s="5"/>
      <c r="X983" s="2"/>
      <c r="Y983" s="2"/>
      <c r="Z983" s="2"/>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16"/>
      <c r="W984" s="5"/>
      <c r="X984" s="2"/>
      <c r="Y984" s="2"/>
      <c r="Z984" s="2"/>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16"/>
      <c r="W985" s="5"/>
      <c r="X985" s="2"/>
      <c r="Y985" s="2"/>
      <c r="Z985" s="2"/>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16"/>
      <c r="W986" s="5"/>
      <c r="X986" s="2"/>
      <c r="Y986" s="2"/>
      <c r="Z986" s="2"/>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16"/>
      <c r="W987" s="5"/>
      <c r="X987" s="2"/>
      <c r="Y987" s="2"/>
      <c r="Z987" s="2"/>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16"/>
      <c r="W988" s="5"/>
      <c r="X988" s="2"/>
      <c r="Y988" s="2"/>
      <c r="Z988" s="2"/>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16"/>
      <c r="W989" s="5"/>
      <c r="X989" s="2"/>
      <c r="Y989" s="2"/>
      <c r="Z989" s="2"/>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16"/>
      <c r="W990" s="5"/>
      <c r="X990" s="2"/>
      <c r="Y990" s="2"/>
      <c r="Z990" s="2"/>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16"/>
      <c r="W991" s="5"/>
      <c r="X991" s="2"/>
      <c r="Y991" s="2"/>
      <c r="Z991" s="2"/>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16"/>
      <c r="W992" s="5"/>
      <c r="X992" s="2"/>
      <c r="Y992" s="2"/>
      <c r="Z992" s="2"/>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16"/>
      <c r="W993" s="5"/>
      <c r="X993" s="2"/>
      <c r="Y993" s="2"/>
      <c r="Z993" s="2"/>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16"/>
      <c r="W994" s="5"/>
      <c r="X994" s="2"/>
      <c r="Y994" s="2"/>
      <c r="Z994" s="2"/>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16"/>
      <c r="W995" s="5"/>
      <c r="X995" s="2"/>
      <c r="Y995" s="2"/>
      <c r="Z995" s="2"/>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16"/>
      <c r="W996" s="5"/>
      <c r="X996" s="2"/>
      <c r="Y996" s="2"/>
      <c r="Z996" s="2"/>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16"/>
      <c r="W997" s="5"/>
      <c r="X997" s="2"/>
      <c r="Y997" s="2"/>
      <c r="Z997" s="2"/>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16"/>
      <c r="W998" s="5"/>
      <c r="X998" s="2"/>
      <c r="Y998" s="2"/>
      <c r="Z998" s="2"/>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16"/>
      <c r="W999" s="5"/>
      <c r="X999" s="2"/>
      <c r="Y999" s="2"/>
      <c r="Z999" s="2"/>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16"/>
      <c r="W1000" s="5"/>
      <c r="X1000" s="2"/>
      <c r="Y1000" s="2"/>
      <c r="Z1000" s="2"/>
    </row>
    <row r="1001" spans="1:26" ht="12.75" customHeight="1"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16"/>
      <c r="W1001" s="5"/>
      <c r="X1001" s="2"/>
      <c r="Y1001" s="2"/>
      <c r="Z1001" s="2"/>
    </row>
    <row r="1002" spans="1:26" ht="12.75" customHeight="1"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16"/>
      <c r="W1002" s="5"/>
      <c r="X1002" s="2"/>
      <c r="Y1002" s="2"/>
      <c r="Z1002" s="2"/>
    </row>
  </sheetData>
  <mergeCells count="325">
    <mergeCell ref="N109:N110"/>
    <mergeCell ref="I51:I55"/>
    <mergeCell ref="H51:H55"/>
    <mergeCell ref="I63:I71"/>
    <mergeCell ref="H63:H71"/>
    <mergeCell ref="I58:I62"/>
    <mergeCell ref="J61:J62"/>
    <mergeCell ref="K56:K57"/>
    <mergeCell ref="J52:J53"/>
    <mergeCell ref="K52:K53"/>
    <mergeCell ref="H56:H57"/>
    <mergeCell ref="M56:M57"/>
    <mergeCell ref="M52:M53"/>
    <mergeCell ref="L52:L53"/>
    <mergeCell ref="M61:M62"/>
    <mergeCell ref="L67:L70"/>
    <mergeCell ref="M67:M70"/>
    <mergeCell ref="N67:N70"/>
    <mergeCell ref="M63:M66"/>
    <mergeCell ref="N63:N66"/>
    <mergeCell ref="N58:N60"/>
    <mergeCell ref="K67:K70"/>
    <mergeCell ref="K63:K66"/>
    <mergeCell ref="K72:K75"/>
    <mergeCell ref="N94:N95"/>
    <mergeCell ref="I97:I101"/>
    <mergeCell ref="J90:J92"/>
    <mergeCell ref="J99:J101"/>
    <mergeCell ref="J94:J95"/>
    <mergeCell ref="K80:K84"/>
    <mergeCell ref="N102:N108"/>
    <mergeCell ref="H97:H98"/>
    <mergeCell ref="H99:H108"/>
    <mergeCell ref="N90:N92"/>
    <mergeCell ref="K99:K101"/>
    <mergeCell ref="I102:I108"/>
    <mergeCell ref="J104:J107"/>
    <mergeCell ref="J102:J103"/>
    <mergeCell ref="N99:N101"/>
    <mergeCell ref="N97:N98"/>
    <mergeCell ref="L80:L84"/>
    <mergeCell ref="K109:K110"/>
    <mergeCell ref="K104:K107"/>
    <mergeCell ref="L104:L107"/>
    <mergeCell ref="K90:K92"/>
    <mergeCell ref="K94:K95"/>
    <mergeCell ref="L94:L95"/>
    <mergeCell ref="M94:M95"/>
    <mergeCell ref="J80:J84"/>
    <mergeCell ref="J76:J79"/>
    <mergeCell ref="L90:L92"/>
    <mergeCell ref="M90:M92"/>
    <mergeCell ref="M104:M107"/>
    <mergeCell ref="M102:M103"/>
    <mergeCell ref="L109:L110"/>
    <mergeCell ref="M109:M110"/>
    <mergeCell ref="D43:D50"/>
    <mergeCell ref="D39:D42"/>
    <mergeCell ref="C43:C96"/>
    <mergeCell ref="H85:H95"/>
    <mergeCell ref="I85:I95"/>
    <mergeCell ref="I80:I84"/>
    <mergeCell ref="I72:I75"/>
    <mergeCell ref="I76:I79"/>
    <mergeCell ref="H76:H79"/>
    <mergeCell ref="D58:D84"/>
    <mergeCell ref="D51:D57"/>
    <mergeCell ref="G58:G84"/>
    <mergeCell ref="F58:F84"/>
    <mergeCell ref="F39:F42"/>
    <mergeCell ref="G39:G42"/>
    <mergeCell ref="H72:H75"/>
    <mergeCell ref="H58:H62"/>
    <mergeCell ref="H43:H50"/>
    <mergeCell ref="H80:H84"/>
    <mergeCell ref="I56:I57"/>
    <mergeCell ref="H109:H110"/>
    <mergeCell ref="I109:I110"/>
    <mergeCell ref="E58:E84"/>
    <mergeCell ref="E43:E50"/>
    <mergeCell ref="E39:E42"/>
    <mergeCell ref="E51:E57"/>
    <mergeCell ref="F51:F57"/>
    <mergeCell ref="G51:G57"/>
    <mergeCell ref="J39:J42"/>
    <mergeCell ref="I43:I50"/>
    <mergeCell ref="G43:G50"/>
    <mergeCell ref="F43:F50"/>
    <mergeCell ref="I39:I42"/>
    <mergeCell ref="H39:H42"/>
    <mergeCell ref="J109:J110"/>
    <mergeCell ref="J67:J70"/>
    <mergeCell ref="J63:J66"/>
    <mergeCell ref="J56:J57"/>
    <mergeCell ref="J72:J75"/>
    <mergeCell ref="O43:O50"/>
    <mergeCell ref="O39:O42"/>
    <mergeCell ref="P51:P54"/>
    <mergeCell ref="P33:P38"/>
    <mergeCell ref="P61:P62"/>
    <mergeCell ref="K39:K42"/>
    <mergeCell ref="L39:L42"/>
    <mergeCell ref="M39:M42"/>
    <mergeCell ref="P43:P50"/>
    <mergeCell ref="P39:P42"/>
    <mergeCell ref="O56:O57"/>
    <mergeCell ref="P56:P57"/>
    <mergeCell ref="N56:N57"/>
    <mergeCell ref="N51:N54"/>
    <mergeCell ref="N43:N50"/>
    <mergeCell ref="N39:N42"/>
    <mergeCell ref="L56:L57"/>
    <mergeCell ref="K61:K62"/>
    <mergeCell ref="L61:L62"/>
    <mergeCell ref="U67:U70"/>
    <mergeCell ref="T67:T70"/>
    <mergeCell ref="K35:K38"/>
    <mergeCell ref="L35:L38"/>
    <mergeCell ref="M35:M38"/>
    <mergeCell ref="V25:V32"/>
    <mergeCell ref="V22:V24"/>
    <mergeCell ref="U10:U21"/>
    <mergeCell ref="M25:M32"/>
    <mergeCell ref="M22:M24"/>
    <mergeCell ref="N25:N32"/>
    <mergeCell ref="N22:N24"/>
    <mergeCell ref="O25:O32"/>
    <mergeCell ref="P25:P32"/>
    <mergeCell ref="O22:O24"/>
    <mergeCell ref="P22:P24"/>
    <mergeCell ref="V33:V38"/>
    <mergeCell ref="N33:N38"/>
    <mergeCell ref="O61:O62"/>
    <mergeCell ref="O63:O66"/>
    <mergeCell ref="P63:P66"/>
    <mergeCell ref="N61:N62"/>
    <mergeCell ref="O33:O38"/>
    <mergeCell ref="O51:O54"/>
    <mergeCell ref="E22:E38"/>
    <mergeCell ref="F22:F38"/>
    <mergeCell ref="G22:G38"/>
    <mergeCell ref="H22:H38"/>
    <mergeCell ref="G10:G21"/>
    <mergeCell ref="H10:H21"/>
    <mergeCell ref="L99:L101"/>
    <mergeCell ref="I22:I38"/>
    <mergeCell ref="J22:J24"/>
    <mergeCell ref="J33:J34"/>
    <mergeCell ref="L22:L24"/>
    <mergeCell ref="L25:L32"/>
    <mergeCell ref="J35:J38"/>
    <mergeCell ref="K76:K79"/>
    <mergeCell ref="L63:L66"/>
    <mergeCell ref="J14:J15"/>
    <mergeCell ref="K14:K15"/>
    <mergeCell ref="L14:L15"/>
    <mergeCell ref="B43:B96"/>
    <mergeCell ref="A10:A110"/>
    <mergeCell ref="C10:C42"/>
    <mergeCell ref="D10:D21"/>
    <mergeCell ref="D22:D38"/>
    <mergeCell ref="B10:B42"/>
    <mergeCell ref="V102:V108"/>
    <mergeCell ref="V97:V98"/>
    <mergeCell ref="V99:V101"/>
    <mergeCell ref="V94:V95"/>
    <mergeCell ref="T102:T108"/>
    <mergeCell ref="T99:T101"/>
    <mergeCell ref="U102:U108"/>
    <mergeCell ref="U90:U92"/>
    <mergeCell ref="U94:U95"/>
    <mergeCell ref="T97:T98"/>
    <mergeCell ref="T94:T95"/>
    <mergeCell ref="T72:T75"/>
    <mergeCell ref="T33:T38"/>
    <mergeCell ref="T25:T32"/>
    <mergeCell ref="T22:T24"/>
    <mergeCell ref="T10:T21"/>
    <mergeCell ref="V10:V21"/>
    <mergeCell ref="V90:V92"/>
    <mergeCell ref="P97:P98"/>
    <mergeCell ref="O99:O101"/>
    <mergeCell ref="P99:P101"/>
    <mergeCell ref="M99:M101"/>
    <mergeCell ref="O85:O89"/>
    <mergeCell ref="N76:N79"/>
    <mergeCell ref="N85:N89"/>
    <mergeCell ref="O97:O98"/>
    <mergeCell ref="E3:V3"/>
    <mergeCell ref="E4:V4"/>
    <mergeCell ref="O80:O84"/>
    <mergeCell ref="P80:P84"/>
    <mergeCell ref="P94:P95"/>
    <mergeCell ref="O94:O95"/>
    <mergeCell ref="O90:O92"/>
    <mergeCell ref="P90:P92"/>
    <mergeCell ref="P85:P89"/>
    <mergeCell ref="V58:V60"/>
    <mergeCell ref="V56:V57"/>
    <mergeCell ref="V61:V62"/>
    <mergeCell ref="V85:V89"/>
    <mergeCell ref="K22:K24"/>
    <mergeCell ref="K25:K32"/>
    <mergeCell ref="J25:J32"/>
    <mergeCell ref="E2:V2"/>
    <mergeCell ref="A1:D4"/>
    <mergeCell ref="E1:V1"/>
    <mergeCell ref="A6:M6"/>
    <mergeCell ref="A7:G7"/>
    <mergeCell ref="A8:M8"/>
    <mergeCell ref="O10:O21"/>
    <mergeCell ref="P10:P21"/>
    <mergeCell ref="N10:N21"/>
    <mergeCell ref="I10:I21"/>
    <mergeCell ref="N6:W6"/>
    <mergeCell ref="W10:W21"/>
    <mergeCell ref="F10:F21"/>
    <mergeCell ref="E10:E21"/>
    <mergeCell ref="M14:M15"/>
    <mergeCell ref="W43:W50"/>
    <mergeCell ref="O102:O108"/>
    <mergeCell ref="B9:C9"/>
    <mergeCell ref="D9:E9"/>
    <mergeCell ref="F9:G9"/>
    <mergeCell ref="H9:I9"/>
    <mergeCell ref="K9:L9"/>
    <mergeCell ref="U97:U98"/>
    <mergeCell ref="U99:U101"/>
    <mergeCell ref="U58:U60"/>
    <mergeCell ref="O58:O60"/>
    <mergeCell ref="P58:P60"/>
    <mergeCell ref="T58:T60"/>
    <mergeCell ref="T56:T57"/>
    <mergeCell ref="U56:U57"/>
    <mergeCell ref="U61:U62"/>
    <mergeCell ref="T61:T62"/>
    <mergeCell ref="T39:T42"/>
    <mergeCell ref="N72:N75"/>
    <mergeCell ref="P102:P108"/>
    <mergeCell ref="T90:T92"/>
    <mergeCell ref="T85:T89"/>
    <mergeCell ref="U85:U89"/>
    <mergeCell ref="M80:M84"/>
    <mergeCell ref="W90:W92"/>
    <mergeCell ref="W39:W42"/>
    <mergeCell ref="U39:U42"/>
    <mergeCell ref="V39:V42"/>
    <mergeCell ref="U51:U54"/>
    <mergeCell ref="O72:O75"/>
    <mergeCell ref="P72:P75"/>
    <mergeCell ref="P67:P70"/>
    <mergeCell ref="O67:O70"/>
    <mergeCell ref="V67:V70"/>
    <mergeCell ref="V72:V75"/>
    <mergeCell ref="W67:W70"/>
    <mergeCell ref="W72:W75"/>
    <mergeCell ref="W61:W62"/>
    <mergeCell ref="T51:T54"/>
    <mergeCell ref="U63:U66"/>
    <mergeCell ref="V63:V66"/>
    <mergeCell ref="W63:W66"/>
    <mergeCell ref="T63:T66"/>
    <mergeCell ref="W51:W54"/>
    <mergeCell ref="T43:T50"/>
    <mergeCell ref="U43:U50"/>
    <mergeCell ref="W56:W57"/>
    <mergeCell ref="W58:W60"/>
    <mergeCell ref="T80:T84"/>
    <mergeCell ref="T76:T79"/>
    <mergeCell ref="P76:P79"/>
    <mergeCell ref="O76:O79"/>
    <mergeCell ref="L76:L79"/>
    <mergeCell ref="M76:M79"/>
    <mergeCell ref="M72:M75"/>
    <mergeCell ref="L72:L75"/>
    <mergeCell ref="W85:W89"/>
    <mergeCell ref="N80:N84"/>
    <mergeCell ref="A124:W124"/>
    <mergeCell ref="W109:W110"/>
    <mergeCell ref="Q115:S115"/>
    <mergeCell ref="K102:K103"/>
    <mergeCell ref="L102:L103"/>
    <mergeCell ref="W97:W98"/>
    <mergeCell ref="W99:W101"/>
    <mergeCell ref="W94:W95"/>
    <mergeCell ref="B97:B110"/>
    <mergeCell ref="C97:C110"/>
    <mergeCell ref="D97:D110"/>
    <mergeCell ref="E97:E110"/>
    <mergeCell ref="D85:D96"/>
    <mergeCell ref="E85:E96"/>
    <mergeCell ref="G85:G96"/>
    <mergeCell ref="G104:G107"/>
    <mergeCell ref="F85:F96"/>
    <mergeCell ref="G109:G110"/>
    <mergeCell ref="V109:V110"/>
    <mergeCell ref="F109:F110"/>
    <mergeCell ref="O109:O110"/>
    <mergeCell ref="P109:P110"/>
    <mergeCell ref="L120:M120"/>
    <mergeCell ref="Q120:S120"/>
    <mergeCell ref="W33:W38"/>
    <mergeCell ref="V51:V54"/>
    <mergeCell ref="V43:V50"/>
    <mergeCell ref="U33:U38"/>
    <mergeCell ref="U22:U24"/>
    <mergeCell ref="U25:U32"/>
    <mergeCell ref="W25:W32"/>
    <mergeCell ref="W22:W24"/>
    <mergeCell ref="A112:U112"/>
    <mergeCell ref="F104:F107"/>
    <mergeCell ref="F102:F103"/>
    <mergeCell ref="G102:G103"/>
    <mergeCell ref="F99:F101"/>
    <mergeCell ref="G99:G101"/>
    <mergeCell ref="U109:U110"/>
    <mergeCell ref="T109:T110"/>
    <mergeCell ref="W102:W108"/>
    <mergeCell ref="U72:U75"/>
    <mergeCell ref="V80:V84"/>
    <mergeCell ref="W80:W84"/>
    <mergeCell ref="V76:V79"/>
    <mergeCell ref="W76:W79"/>
    <mergeCell ref="U80:U84"/>
    <mergeCell ref="U76:U79"/>
  </mergeCells>
  <pageMargins left="0" right="0" top="0.35433070866141736" bottom="0.35433070866141736" header="0" footer="0"/>
  <pageSetup paperSize="5" scale="36" fitToHeight="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 PLANEACIÓN</vt:lpstr>
      <vt:lpstr>'PLAN DE ACCION PLANEACIÓN'!Área_de_impresión</vt:lpstr>
      <vt:lpstr>'PLAN DE ACCION PLANEACIÓN'!Títulos_a_imprimir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Sisben</dc:creator>
  <cp:lastModifiedBy>SUI</cp:lastModifiedBy>
  <cp:lastPrinted>2020-01-30T19:00:26Z</cp:lastPrinted>
  <dcterms:created xsi:type="dcterms:W3CDTF">2019-01-03T15:54:49Z</dcterms:created>
  <dcterms:modified xsi:type="dcterms:W3CDTF">2020-01-30T19:01:21Z</dcterms:modified>
</cp:coreProperties>
</file>